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A7DFBC31-6248-4C09-95C2-6866C032484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E9" i="10"/>
  <c r="D9" i="10"/>
  <c r="G9" i="9"/>
  <c r="F9" i="9"/>
  <c r="E9" i="9"/>
  <c r="D9" i="9"/>
  <c r="C9" i="9"/>
  <c r="G19" i="9"/>
  <c r="F19" i="9"/>
  <c r="E19" i="9"/>
  <c r="D19" i="9"/>
  <c r="C19" i="9"/>
  <c r="G10" i="9"/>
  <c r="F10" i="9"/>
  <c r="E10" i="9"/>
  <c r="D10" i="9"/>
  <c r="C10" i="9"/>
  <c r="G10" i="7"/>
  <c r="G9" i="8"/>
  <c r="F9" i="8"/>
  <c r="E9" i="8"/>
  <c r="D9" i="8"/>
  <c r="C9" i="8"/>
  <c r="F10" i="7"/>
  <c r="F9" i="7" s="1"/>
  <c r="E10" i="7"/>
  <c r="E9" i="7" s="1"/>
  <c r="C47" i="2" l="1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B47" i="2" s="1"/>
  <c r="C25" i="2"/>
  <c r="C31" i="2"/>
  <c r="C38" i="2"/>
  <c r="B38" i="2"/>
  <c r="C41" i="2"/>
  <c r="B41" i="2"/>
  <c r="E79" i="2" l="1"/>
  <c r="C62" i="2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F38" i="7"/>
  <c r="E38" i="7"/>
  <c r="C38" i="7"/>
  <c r="F28" i="7"/>
  <c r="E28" i="7"/>
  <c r="C28" i="7"/>
  <c r="F18" i="7"/>
  <c r="E18" i="7"/>
  <c r="C18" i="7"/>
  <c r="F84" i="7" l="1"/>
  <c r="G58" i="7"/>
  <c r="E84" i="7"/>
  <c r="D150" i="7"/>
  <c r="D28" i="7"/>
  <c r="D38" i="7"/>
  <c r="F159" i="7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8" i="7"/>
  <c r="D48" i="7"/>
  <c r="G72" i="7"/>
  <c r="G71" i="7" s="1"/>
  <c r="G94" i="7"/>
  <c r="G93" i="7" s="1"/>
  <c r="E159" i="7" l="1"/>
  <c r="D9" i="7"/>
  <c r="D159" i="7" s="1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E81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<sst xmlns="http://schemas.openxmlformats.org/spreadsheetml/2006/main" count="832" uniqueCount="587">
  <si>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</si>
  <si>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</si>
  <si>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</si>
  <si>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</si>
  <si>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</si>
  <si>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</si>
  <si>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</si>
  <si>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</si>
  <si>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</si>
  <si>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</si>
  <si>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</si>
  <si>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</si>
  <si>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</si>
  <si>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</si>
  <si>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</si>
  <si>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</si>
  <si>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</si>
  <si>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</si>
  <si>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</si>
  <si>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</si>
  <si>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</si>
  <si>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</si>
  <si>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</si>
  <si>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</si>
  <si>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</si>
  <si>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</si>
  <si>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</si>
  <si>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</si>
  <si>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</si>
  <si>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</si>
  <si>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</si>
  <si>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</si>
  <si>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</si>
  <si>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</si>
  <si>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</si>
  <si>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</si>
  <si>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</si>
  <si>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</si>
  <si>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</si>
  <si>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</si>
  <si>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</si>
  <si>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</si>
  <si>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</si>
  <si>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</si>
  <si>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</si>
  <si>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</si>
  <si>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</si>
  <si>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</si>
  <si>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</si>
  <si>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</si>
  <si>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</si>
  <si>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</si>
  <si>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</si>
  <si>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</si>
  <si>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</si>
  <si>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</si>
  <si>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</si>
  <si>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</si>
  <si>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</si>
  <si>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</si>
  <si>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</si>
  <si>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</si>
  <si>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</si>
  <si>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</si>
  <si>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</si>
  <si>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</si>
  <si>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</si>
  <si>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</si>
  <si>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</si>
  <si>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</si>
  <si>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</si>
  <si>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</si>
  <si>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</si>
  <si>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</si>
  <si>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</si>
  <si>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</si>
  <si>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</si>
  <si>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</si>
  <si>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</si>
  <si>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</si>
  <si>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</si>
  <si>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</si>
  <si>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</si>
  <si>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</si>
  <si>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</si>
  <si>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</si>
  <si>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</si>
  <si>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</si>
  <si>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</si>
  <si>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</si>
  <si>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</si>
  <si>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</si>
  <si>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</si>
  <si>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</si>
  <si>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</si>
  <si>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</si>
  <si>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</si>
  <si>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</si>
  <si>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</si>
  <si>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</si>
  <si>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</si>
  <si>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</si>
  <si>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</si>
  <si>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</si>
  <si>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</si>
  <si>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</si>
  <si>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</si>
  <si>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</si>
  <si>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</si>
  <si>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</si>
  <si>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</si>
  <si>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</si>
  <si>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</si>
  <si>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</si>
  <si>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</si>
  <si>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</si>
  <si>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</si>
  <si>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</si>
  <si>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</si>
  <si>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</si>
  <si>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</si>
  <si>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</si>
  <si>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</si>
  <si>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</si>
  <si>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</si>
  <si>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</si>
  <si>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</si>
  <si>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</si>
  <si>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</si>
  <si>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</si>
  <si>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</si>
  <si>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</si>
  <si>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</si>
  <si>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</si>
  <si>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</si>
  <si>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</si>
  <si>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</si>
  <si>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</si>
  <si>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</si>
  <si>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</si>
  <si>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</si>
  <si>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</si>
  <si>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</si>
  <si>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</si>
  <si>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</si>
  <si>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</si>
  <si>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</si>
  <si>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</si>
  <si>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</si>
  <si>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</si>
  <si>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</si>
  <si>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</si>
  <si>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</si>
  <si>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</si>
  <si>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</si>
  <si>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</si>
  <si>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</si>
  <si>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</si>
  <si>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</si>
  <si>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</si>
  <si>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</si>
  <si>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</si>
  <si>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</si>
  <si>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</si>
  <si>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</si>
  <si>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</si>
  <si>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</si>
  <si>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</si>
  <si>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</si>
  <si>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</si>
  <si>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</si>
  <si>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</si>
  <si>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</si>
  <si>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</si>
  <si>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</si>
  <si>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</si>
  <si>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</si>
  <si>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</si>
  <si>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</si>
  <si>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</si>
  <si>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</si>
  <si>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</si>
  <si>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</si>
  <si>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</si>
  <si>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</si>
  <si>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</si>
  <si>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</si>
  <si>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</si>
  <si>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</si>
  <si>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</si>
  <si>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</si>
  <si>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</si>
  <si>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</si>
  <si>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</si>
  <si>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</si>
  <si>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</si>
  <si>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</si>
  <si>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</si>
  <si>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</si>
  <si>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</si>
  <si>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</si>
  <si>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</si>
  <si>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</si>
  <si>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</si>
  <si>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</si>
  <si>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</si>
  <si>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</si>
  <si>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</si>
  <si>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</si>
  <si>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</si>
  <si>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</si>
  <si>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</si>
  <si>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</si>
  <si>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</si>
  <si>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</si>
  <si>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</si>
  <si>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</si>
  <si>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</si>
  <si>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</si>
  <si>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</si>
  <si>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</si>
  <si>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</si>
  <si>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</si>
  <si>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</si>
  <si>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</si>
  <si>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</si>
  <si>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</si>
  <si>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</si>
  <si>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</si>
  <si>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</si>
  <si>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</si>
  <si>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</si>
  <si>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</si>
  <si>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</si>
  <si>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</si>
  <si>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</si>
  <si>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</si>
  <si>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</si>
  <si>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</si>
  <si>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</si>
  <si>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</si>
  <si>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</si>
  <si>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</si>
  <si>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</si>
  <si>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</si>
  <si>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</si>
  <si>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</si>
  <si>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</si>
  <si>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</si>
  <si>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</si>
  <si>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</si>
  <si>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</si>
  <si>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</si>
  <si>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</si>
  <si>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</si>
  <si>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</si>
  <si>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</si>
  <si>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</si>
  <si>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</si>
  <si>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</si>
  <si>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</si>
  <si>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</si>
  <si>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</si>
  <si>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</si>
  <si>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</si>
  <si>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</si>
  <si>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</si>
  <si>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</si>
  <si>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</si>
  <si>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</si>
  <si>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</si>
  <si>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</si>
  <si>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</si>
  <si>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</si>
  <si>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</si>
  <si>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</si>
  <si>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</si>
  <si>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</si>
  <si>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</si>
  <si>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</si>
  <si>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</si>
  <si>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</si>
  <si>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</si>
  <si>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</si>
  <si>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</si>
  <si>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</si>
  <si>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</si>
  <si>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</si>
  <si>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</si>
  <si>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</si>
  <si>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</si>
  <si>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</si>
  <si>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</si>
  <si>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</si>
  <si>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</si>
  <si>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</si>
  <si>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</si>
  <si>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</si>
  <si>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</si>
  <si>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</si>
  <si>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</si>
  <si>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</si>
  <si>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</si>
  <si>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</si>
  <si>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</si>
  <si>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</si>
  <si>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</si>
  <si>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</si>
  <si>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</si>
  <si>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</si>
  <si>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</si>
  <si>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</si>
  <si>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</si>
  <si>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</si>
  <si>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</si>
  <si>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</si>
  <si>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</si>
  <si>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</si>
  <si>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</si>
  <si>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</si>
  <si>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</si>
  <si>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</si>
  <si>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</si>
  <si>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</si>
  <si>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</si>
  <si>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</si>
  <si>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</si>
  <si>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</si>
  <si>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</si>
  <si>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</si>
  <si>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</si>
  <si>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</si>
  <si>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</si>
  <si>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</si>
  <si>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</si>
  <si>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</si>
  <si>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</si>
  <si>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</si>
  <si>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</si>
  <si>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</si>
  <si>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</si>
  <si>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</si>
  <si>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</si>
  <si>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</si>
  <si>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</si>
  <si>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</si>
  <si>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</si>
  <si>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</si>
  <si>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</si>
  <si>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</si>
  <si>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</si>
  <si>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</si>
  <si>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</si>
  <si>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</si>
  <si>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</si>
  <si>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</si>
  <si>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</si>
  <si>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</si>
  <si>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</si>
  <si>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</si>
  <si>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</si>
  <si>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</si>
  <si>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</si>
  <si>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</si>
  <si>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</si>
  <si>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</si>
  <si>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</si>
  <si>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</si>
  <si>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</si>
  <si>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</si>
  <si>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</si>
  <si>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</si>
  <si>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</si>
  <si>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</si>
  <si>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</si>
  <si>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</si>
  <si>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</si>
  <si>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</si>
  <si>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</si>
  <si>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</si>
  <si>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</si>
  <si>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</si>
  <si>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</si>
  <si>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</si>
  <si>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</si>
  <si>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</si>
  <si>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</si>
  <si>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</si>
  <si>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</si>
  <si>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</si>
  <si>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</si>
  <si>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</si>
  <si>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</si>
  <si>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</si>
  <si>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</si>
  <si>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</si>
  <si>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</si>
  <si>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</si>
  <si>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</si>
  <si>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</si>
  <si>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</si>
  <si>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</si>
  <si>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</si>
  <si>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</si>
  <si>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</si>
  <si>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</si>
  <si>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</si>
  <si>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</si>
  <si>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</si>
  <si>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</si>
  <si>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</si>
  <si>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</si>
  <si>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</si>
  <si>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</si>
  <si>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</si>
  <si>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</si>
  <si>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</si>
  <si>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</si>
  <si>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</si>
  <si>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</si>
  <si>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</si>
  <si>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</si>
  <si>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</si>
  <si>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</si>
  <si>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</si>
  <si>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</si>
  <si>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</si>
  <si>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</si>
  <si>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</si>
  <si>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</si>
  <si>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</si>
  <si>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</si>
  <si>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</si>
  <si>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</si>
  <si>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</si>
  <si>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</si>
  <si>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</si>
  <si>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</si>
  <si>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</si>
  <si>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</si>
  <si>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</si>
  <si>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</si>
  <si>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</si>
  <si>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</si>
  <si>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</si>
  <si>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</si>
  <si>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</si>
  <si>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</si>
  <si>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</si>
  <si>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</si>
  <si>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</si>
  <si>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</si>
  <si>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</si>
  <si>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</si>
  <si>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</si>
  <si>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</si>
  <si>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</si>
  <si>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</si>
  <si>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</si>
  <si>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</si>
  <si>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</si>
  <si>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</si>
  <si>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</si>
  <si>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</si>
  <si>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</si>
  <si>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</si>
  <si>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</si>
  <si>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</si>
  <si>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</si>
  <si>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</si>
  <si>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</si>
  <si>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</si>
  <si>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</si>
  <si>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</si>
  <si>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</si>
  <si>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</si>
  <si>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</si>
  <si>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</si>
  <si>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</si>
  <si>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</si>
  <si>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</si>
  <si>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</si>
  <si>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</si>
  <si>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</si>
  <si>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</si>
  <si>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</si>
  <si>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</si>
  <si>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</si>
  <si>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</si>
  <si>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</si>
  <si>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</si>
  <si>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</si>
  <si>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</si>
  <si>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</si>
  <si>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</si>
  <si>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</si>
  <si>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</si>
  <si>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</si>
  <si>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</si>
  <si>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</si>
  <si>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</si>
  <si>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</si>
  <si>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</si>
  <si>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</si>
  <si>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</si>
  <si>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</si>
  <si>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</si>
  <si>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</si>
  <si>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</si>
  <si>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</si>
  <si>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</si>
  <si>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</si>
  <si>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</si>
  <si>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</si>
  <si>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</si>
  <si>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</si>
  <si>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</si>
  <si>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</si>
  <si>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</si>
  <si>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</si>
  <si>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</si>
  <si>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</si>
  <si>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</si>
  <si>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</si>
  <si>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</si>
  <si>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</si>
  <si>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</si>
  <si>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</si>
  <si>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</si>
  <si>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</si>
  <si>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</si>
  <si>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</si>
  <si>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</si>
  <si>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</si>
  <si>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</si>
  <si>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</si>
  <si>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</si>
  <si>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</si>
  <si>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</si>
  <si>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</si>
  <si>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</si>
  <si>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</si>
  <si>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</si>
  <si>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</si>
  <si>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</si>
  <si>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</si>
  <si>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</si>
  <si>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</si>
  <si>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</si>
  <si>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</si>
  <si>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</si>
  <si>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</si>
  <si>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</si>
  <si>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</si>
  <si>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</si>
  <si>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</si>
  <si>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</si>
  <si>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</si>
  <si>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</si>
  <si>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</si>
  <si>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</si>
  <si>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</si>
  <si>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</si>
  <si>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</si>
  <si>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</si>
  <si>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</si>
  <si>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</si>
  <si>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</si>
  <si>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</si>
  <si>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</si>
  <si>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</si>
  <si>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</si>
  <si>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</si>
  <si>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</si>
  <si>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</si>
  <si>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</si>
  <si>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</si>
  <si>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</si>
  <si>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</si>
  <si>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</si>
  <si>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</si>
  <si>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</si>
  <si>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2024 (d)</t>
  </si>
  <si>
    <t>31 de diciembre de 2023 (e)</t>
  </si>
  <si>
    <t>Saldo al 31 de diciembre de 2023 (d)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</si>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</sst>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165" fontId="2" fillId="0" borderId="14" xfId="21" applyNumberFormat="1" applyFont="1" applyFill="1" applyBorder="1" applyAlignment="1" applyProtection="1">
      <alignment horizontal="right" vertical="center"/>
      <protection locked="0"/>
    </xf>
    <xf numFmtId="165" fontId="0" fillId="0" borderId="14" xfId="21" applyNumberFormat="1" applyFont="1" applyBorder="1" applyAlignment="1">
      <alignment horizontal="right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/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1" fillId="0" borderId="13" xfId="21" applyNumberFormat="1" applyFont="1" applyFill="1" applyBorder="1" applyAlignment="1" applyProtection="1">
      <alignment vertical="center"/>
      <protection locked="0"/>
    </xf>
    <xf numFmtId="3" fontId="0" fillId="0" borderId="14" xfId="21" applyNumberFormat="1" applyFont="1" applyFill="1" applyBorder="1" applyAlignment="1">
      <alignment vertical="center"/>
    </xf>
    <xf numFmtId="3" fontId="1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0" fillId="0" borderId="14" xfId="22" applyNumberFormat="1" applyFont="1" applyFill="1" applyBorder="1" applyAlignment="1" applyProtection="1">
      <alignment vertical="center"/>
      <protection locked="0"/>
    </xf>
    <xf numFmtId="3" fontId="1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0" borderId="14" xfId="23" applyNumberFormat="1" applyFont="1" applyFill="1" applyBorder="1" applyAlignment="1" applyProtection="1">
      <alignment vertical="center"/>
      <protection locked="0"/>
    </xf>
    <xf numFmtId="165" fontId="1" fillId="0" borderId="14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2" fillId="0" borderId="6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horizontal="right" vertical="center"/>
      <protection locked="0"/>
    </xf>
    <xf numFmtId="165" fontId="1" fillId="0" borderId="8" xfId="23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1">
    <cellStyle name="Millares" xfId="1" builtinId="3"/>
    <cellStyle name="Millares 10" xfId="23" xr:uid="{DF3F5292-B3AA-4D5E-AC20-1973A9D201B8}"/>
    <cellStyle name="Millares 10 2 2" xfId="12" xr:uid="{00000000-0005-0000-0000-000001000000}"/>
    <cellStyle name="Millares 10 2 2 2" xfId="33" xr:uid="{B62C4008-9933-4449-8C05-C5FBE845D72D}"/>
    <cellStyle name="Millares 11" xfId="9" xr:uid="{00000000-0005-0000-0000-000002000000}"/>
    <cellStyle name="Millares 11 2" xfId="30" xr:uid="{F003DB79-2633-4601-99FF-24B7F18B098D}"/>
    <cellStyle name="Millares 12" xfId="4" xr:uid="{00000000-0005-0000-0000-000003000000}"/>
    <cellStyle name="Millares 12 2" xfId="25" xr:uid="{CEE34152-B9FE-4152-9BAD-7C1C048D6338}"/>
    <cellStyle name="Millares 15" xfId="6" xr:uid="{00000000-0005-0000-0000-000004000000}"/>
    <cellStyle name="Millares 15 2" xfId="27" xr:uid="{21A309D6-FE68-419B-A46D-CDEB89A211E5}"/>
    <cellStyle name="Millares 16" xfId="7" xr:uid="{00000000-0005-0000-0000-000005000000}"/>
    <cellStyle name="Millares 16 2" xfId="28" xr:uid="{1E27BC89-3EE8-4D69-8F38-2451EF43D720}"/>
    <cellStyle name="Millares 17" xfId="10" xr:uid="{00000000-0005-0000-0000-000006000000}"/>
    <cellStyle name="Millares 17 2" xfId="31" xr:uid="{9810B9D8-377C-4349-8C19-2733F6E9DC7F}"/>
    <cellStyle name="Millares 18" xfId="5" xr:uid="{00000000-0005-0000-0000-000007000000}"/>
    <cellStyle name="Millares 18 2" xfId="26" xr:uid="{AA8A8DAE-BA4D-473B-9E2C-A6CD4339F15E}"/>
    <cellStyle name="Millares 19" xfId="8" xr:uid="{00000000-0005-0000-0000-000008000000}"/>
    <cellStyle name="Millares 19 2" xfId="29" xr:uid="{4C62DC3B-0229-4D64-BAF3-B81E1F4CA562}"/>
    <cellStyle name="Millares 2" xfId="13" xr:uid="{00000000-0005-0000-0000-000009000000}"/>
    <cellStyle name="Millares 2 2" xfId="34" xr:uid="{3537CC04-E3E9-48BA-A3B5-0CAB1E31D822}"/>
    <cellStyle name="Millares 20" xfId="11" xr:uid="{00000000-0005-0000-0000-00000A000000}"/>
    <cellStyle name="Millares 20 2" xfId="32" xr:uid="{ECF40930-D5B4-4D60-A5EB-3B438EE608E2}"/>
    <cellStyle name="Millares 3" xfId="16" xr:uid="{00000000-0005-0000-0000-00000B000000}"/>
    <cellStyle name="Millares 3 2" xfId="35" xr:uid="{98A5141F-ADB9-4CE4-8001-09D16E066E70}"/>
    <cellStyle name="Millares 4" xfId="17" xr:uid="{00000000-0005-0000-0000-00000C000000}"/>
    <cellStyle name="Millares 4 2" xfId="36" xr:uid="{73CEFA5D-1A81-4417-B712-4CE680F223C4}"/>
    <cellStyle name="Millares 5" xfId="18" xr:uid="{00000000-0005-0000-0000-00000D000000}"/>
    <cellStyle name="Millares 5 2" xfId="37" xr:uid="{3156D875-773C-480F-A7A8-474FB62B158A}"/>
    <cellStyle name="Millares 6" xfId="19" xr:uid="{00000000-0005-0000-0000-00000E000000}"/>
    <cellStyle name="Millares 6 2" xfId="38" xr:uid="{9002584E-23E2-48A4-B6A2-07E405C9218D}"/>
    <cellStyle name="Millares 7" xfId="20" xr:uid="{1E42EC55-81B2-41B8-86C6-5DD0D22E4020}"/>
    <cellStyle name="Millares 7 2" xfId="39" xr:uid="{05726A4A-3F84-4306-9DDB-EE15033FF6D6}"/>
    <cellStyle name="Millares 8" xfId="21" xr:uid="{3C83A0D3-8EB0-473B-A346-A8AA51DAD8F3}"/>
    <cellStyle name="Millares 8 2" xfId="40" xr:uid="{D1D697EE-1888-4408-B38C-5B64AE3A1260}"/>
    <cellStyle name="Millares 9" xfId="22" xr:uid="{FA75DD39-9820-48CD-B104-90CF7AF2E631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2 4" xfId="24" xr:uid="{18D5979E-673A-4851-ADAC-55DB52CB458A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54" zoomScaleNormal="100" workbookViewId="0">
      <selection activeCell="E76" sqref="E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239" t="str">
        <f>ENTE_PUBLICO_A</f>
        <v>SISTEMA MUNICIPAL PARA EL DESARRROLLO INTEGRAL DE LA FAMILIA DE SAN FELIPE GUANAJUATO, Gobierno del Estado de Guanajuato (a)</v>
      </c>
      <c r="B2" s="240"/>
      <c r="C2" s="240"/>
      <c r="D2" s="240"/>
      <c r="E2" s="240"/>
      <c r="F2" s="241"/>
    </row>
    <row r="3" spans="1:6" ht="15" customHeight="1" x14ac:dyDescent="0.25">
      <c r="A3" s="242" t="s">
        <v>1</v>
      </c>
      <c r="B3" s="243"/>
      <c r="C3" s="243"/>
      <c r="D3" s="243"/>
      <c r="E3" s="243"/>
      <c r="F3" s="244"/>
    </row>
    <row r="4" spans="1:6" ht="12.95" customHeight="1" x14ac:dyDescent="0.25">
      <c r="A4" s="242" t="s">
        <v>585</v>
      </c>
      <c r="B4" s="243"/>
      <c r="C4" s="243"/>
      <c r="D4" s="243"/>
      <c r="E4" s="243"/>
      <c r="F4" s="244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67" t="s">
        <v>3</v>
      </c>
      <c r="B6" s="168" t="s">
        <v>582</v>
      </c>
      <c r="C6" s="1" t="s">
        <v>583</v>
      </c>
      <c r="D6" s="169" t="s">
        <v>4</v>
      </c>
      <c r="E6" s="168" t="s">
        <v>582</v>
      </c>
      <c r="F6" s="1" t="s">
        <v>583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70">
        <f>SUM(B10:B16)</f>
        <v>4970788.01</v>
      </c>
      <c r="C9" s="170">
        <f>SUM(C10:C16)</f>
        <v>5202255.29</v>
      </c>
      <c r="D9" s="43" t="s">
        <v>10</v>
      </c>
      <c r="E9" s="131">
        <f>SUM(E10:E18)</f>
        <v>4914310.3100000005</v>
      </c>
      <c r="F9" s="131">
        <f>SUM(F10:F18)</f>
        <v>5046330.2999999989</v>
      </c>
    </row>
    <row r="10" spans="1:6" x14ac:dyDescent="0.25">
      <c r="A10" s="45" t="s">
        <v>11</v>
      </c>
      <c r="B10" s="188">
        <v>0</v>
      </c>
      <c r="C10" s="171">
        <v>0</v>
      </c>
      <c r="D10" s="45" t="s">
        <v>12</v>
      </c>
      <c r="E10" s="192">
        <v>3215137.44</v>
      </c>
      <c r="F10" s="171">
        <v>3174646.53</v>
      </c>
    </row>
    <row r="11" spans="1:6" x14ac:dyDescent="0.25">
      <c r="A11" s="45" t="s">
        <v>13</v>
      </c>
      <c r="B11" s="188">
        <v>4970788.01</v>
      </c>
      <c r="C11" s="171">
        <v>5202255.29</v>
      </c>
      <c r="D11" s="45" t="s">
        <v>14</v>
      </c>
      <c r="E11" s="192">
        <v>1143638.29</v>
      </c>
      <c r="F11" s="171">
        <v>1101338.75</v>
      </c>
    </row>
    <row r="12" spans="1:6" x14ac:dyDescent="0.25">
      <c r="A12" s="45" t="s">
        <v>15</v>
      </c>
      <c r="B12" s="188">
        <v>0</v>
      </c>
      <c r="C12" s="171">
        <v>0</v>
      </c>
      <c r="D12" s="45" t="s">
        <v>16</v>
      </c>
      <c r="E12" s="192">
        <v>0</v>
      </c>
      <c r="F12" s="171">
        <v>0</v>
      </c>
    </row>
    <row r="13" spans="1:6" x14ac:dyDescent="0.25">
      <c r="A13" s="45" t="s">
        <v>17</v>
      </c>
      <c r="B13" s="188">
        <v>0</v>
      </c>
      <c r="C13" s="171">
        <v>0</v>
      </c>
      <c r="D13" s="45" t="s">
        <v>18</v>
      </c>
      <c r="E13" s="192">
        <v>0</v>
      </c>
      <c r="F13" s="171">
        <v>0</v>
      </c>
    </row>
    <row r="14" spans="1:6" x14ac:dyDescent="0.25">
      <c r="A14" s="45" t="s">
        <v>19</v>
      </c>
      <c r="B14" s="188">
        <v>0</v>
      </c>
      <c r="C14" s="171">
        <v>0</v>
      </c>
      <c r="D14" s="45" t="s">
        <v>20</v>
      </c>
      <c r="E14" s="192">
        <v>0</v>
      </c>
      <c r="F14" s="171">
        <v>0</v>
      </c>
    </row>
    <row r="15" spans="1:6" x14ac:dyDescent="0.25">
      <c r="A15" s="45" t="s">
        <v>21</v>
      </c>
      <c r="B15" s="188">
        <v>0</v>
      </c>
      <c r="C15" s="171">
        <v>0</v>
      </c>
      <c r="D15" s="45" t="s">
        <v>22</v>
      </c>
      <c r="E15" s="192">
        <v>100000</v>
      </c>
      <c r="F15" s="171">
        <v>100000</v>
      </c>
    </row>
    <row r="16" spans="1:6" x14ac:dyDescent="0.25">
      <c r="A16" s="45" t="s">
        <v>23</v>
      </c>
      <c r="B16" s="188">
        <v>0</v>
      </c>
      <c r="C16" s="171">
        <v>0</v>
      </c>
      <c r="D16" s="45" t="s">
        <v>24</v>
      </c>
      <c r="E16" s="192">
        <v>434304.29</v>
      </c>
      <c r="F16" s="171">
        <v>332310.06</v>
      </c>
    </row>
    <row r="17" spans="1:6" x14ac:dyDescent="0.25">
      <c r="A17" s="43" t="s">
        <v>25</v>
      </c>
      <c r="B17" s="158">
        <f>SUM(B18:B24)</f>
        <v>1413261.9400000002</v>
      </c>
      <c r="C17" s="158">
        <f>SUM(C18:C24)</f>
        <v>1049840.76</v>
      </c>
      <c r="D17" s="45" t="s">
        <v>26</v>
      </c>
      <c r="E17" s="192">
        <v>0</v>
      </c>
      <c r="F17" s="171">
        <v>0</v>
      </c>
    </row>
    <row r="18" spans="1:6" x14ac:dyDescent="0.25">
      <c r="A18" s="45" t="s">
        <v>27</v>
      </c>
      <c r="B18" s="189">
        <v>0</v>
      </c>
      <c r="C18" s="171">
        <v>0</v>
      </c>
      <c r="D18" s="45" t="s">
        <v>28</v>
      </c>
      <c r="E18" s="192">
        <v>21230.29</v>
      </c>
      <c r="F18" s="171">
        <v>338034.96</v>
      </c>
    </row>
    <row r="19" spans="1:6" x14ac:dyDescent="0.25">
      <c r="A19" s="45" t="s">
        <v>29</v>
      </c>
      <c r="B19" s="189">
        <v>4681.5</v>
      </c>
      <c r="C19" s="171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189">
        <v>1270.8699999999999</v>
      </c>
      <c r="C20" s="171">
        <v>8308.74</v>
      </c>
      <c r="D20" s="45" t="s">
        <v>32</v>
      </c>
      <c r="E20" s="171">
        <v>0</v>
      </c>
      <c r="F20" s="171">
        <v>0</v>
      </c>
    </row>
    <row r="21" spans="1:6" x14ac:dyDescent="0.25">
      <c r="A21" s="45" t="s">
        <v>33</v>
      </c>
      <c r="B21" s="189">
        <v>0</v>
      </c>
      <c r="C21" s="171">
        <v>0</v>
      </c>
      <c r="D21" s="45" t="s">
        <v>34</v>
      </c>
      <c r="E21" s="171">
        <v>0</v>
      </c>
      <c r="F21" s="171">
        <v>0</v>
      </c>
    </row>
    <row r="22" spans="1:6" x14ac:dyDescent="0.25">
      <c r="A22" s="45" t="s">
        <v>35</v>
      </c>
      <c r="B22" s="189">
        <v>0</v>
      </c>
      <c r="C22" s="171">
        <v>3000</v>
      </c>
      <c r="D22" s="45" t="s">
        <v>36</v>
      </c>
      <c r="E22" s="171">
        <v>0</v>
      </c>
      <c r="F22" s="171">
        <v>0</v>
      </c>
    </row>
    <row r="23" spans="1:6" x14ac:dyDescent="0.25">
      <c r="A23" s="45" t="s">
        <v>37</v>
      </c>
      <c r="B23" s="189">
        <v>0</v>
      </c>
      <c r="C23" s="171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189">
        <v>1407309.57</v>
      </c>
      <c r="C24" s="171">
        <v>1033850.52</v>
      </c>
      <c r="D24" s="45" t="s">
        <v>40</v>
      </c>
      <c r="E24" s="171">
        <v>0</v>
      </c>
      <c r="F24" s="171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171">
        <v>0</v>
      </c>
      <c r="F25" s="171">
        <v>0</v>
      </c>
    </row>
    <row r="26" spans="1:6" x14ac:dyDescent="0.25">
      <c r="A26" s="45" t="s">
        <v>43</v>
      </c>
      <c r="B26" s="171">
        <v>0</v>
      </c>
      <c r="C26" s="171">
        <v>0</v>
      </c>
      <c r="D26" s="43" t="s">
        <v>44</v>
      </c>
      <c r="E26" s="171">
        <v>0</v>
      </c>
      <c r="F26" s="171">
        <v>0</v>
      </c>
    </row>
    <row r="27" spans="1:6" x14ac:dyDescent="0.25">
      <c r="A27" s="45" t="s">
        <v>45</v>
      </c>
      <c r="B27" s="171">
        <v>0</v>
      </c>
      <c r="C27" s="171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71">
        <v>0</v>
      </c>
      <c r="C28" s="171">
        <v>0</v>
      </c>
      <c r="D28" s="45" t="s">
        <v>48</v>
      </c>
      <c r="E28" s="171">
        <v>0</v>
      </c>
      <c r="F28" s="171">
        <v>0</v>
      </c>
    </row>
    <row r="29" spans="1:6" x14ac:dyDescent="0.25">
      <c r="A29" s="45" t="s">
        <v>49</v>
      </c>
      <c r="B29" s="171">
        <v>0</v>
      </c>
      <c r="C29" s="171">
        <v>0</v>
      </c>
      <c r="D29" s="45" t="s">
        <v>50</v>
      </c>
      <c r="E29" s="171">
        <v>0</v>
      </c>
      <c r="F29" s="171">
        <v>0</v>
      </c>
    </row>
    <row r="30" spans="1:6" x14ac:dyDescent="0.25">
      <c r="A30" s="45" t="s">
        <v>51</v>
      </c>
      <c r="B30" s="171">
        <v>0</v>
      </c>
      <c r="C30" s="171">
        <v>0</v>
      </c>
      <c r="D30" s="45" t="s">
        <v>52</v>
      </c>
      <c r="E30" s="171">
        <v>0</v>
      </c>
      <c r="F30" s="171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71">
        <v>0</v>
      </c>
      <c r="C32" s="171">
        <v>0</v>
      </c>
      <c r="D32" s="45" t="s">
        <v>56</v>
      </c>
      <c r="E32" s="170">
        <v>0</v>
      </c>
      <c r="F32" s="170">
        <v>0</v>
      </c>
    </row>
    <row r="33" spans="1:6" ht="14.45" customHeight="1" x14ac:dyDescent="0.25">
      <c r="A33" s="45" t="s">
        <v>57</v>
      </c>
      <c r="B33" s="171">
        <v>0</v>
      </c>
      <c r="C33" s="171">
        <v>0</v>
      </c>
      <c r="D33" s="45" t="s">
        <v>58</v>
      </c>
      <c r="E33" s="171">
        <v>0</v>
      </c>
      <c r="F33" s="171">
        <v>0</v>
      </c>
    </row>
    <row r="34" spans="1:6" ht="14.45" customHeight="1" x14ac:dyDescent="0.25">
      <c r="A34" s="45" t="s">
        <v>59</v>
      </c>
      <c r="B34" s="171">
        <v>0</v>
      </c>
      <c r="C34" s="171">
        <v>0</v>
      </c>
      <c r="D34" s="45" t="s">
        <v>60</v>
      </c>
      <c r="E34" s="171">
        <v>0</v>
      </c>
      <c r="F34" s="171">
        <v>0</v>
      </c>
    </row>
    <row r="35" spans="1:6" ht="14.45" customHeight="1" x14ac:dyDescent="0.25">
      <c r="A35" s="45" t="s">
        <v>61</v>
      </c>
      <c r="B35" s="171">
        <v>0</v>
      </c>
      <c r="C35" s="171">
        <v>0</v>
      </c>
      <c r="D35" s="45" t="s">
        <v>62</v>
      </c>
      <c r="E35" s="171">
        <v>0</v>
      </c>
      <c r="F35" s="171">
        <v>0</v>
      </c>
    </row>
    <row r="36" spans="1:6" ht="14.45" customHeight="1" x14ac:dyDescent="0.25">
      <c r="A36" s="45" t="s">
        <v>63</v>
      </c>
      <c r="B36" s="171">
        <v>0</v>
      </c>
      <c r="C36" s="171">
        <v>0</v>
      </c>
      <c r="D36" s="45" t="s">
        <v>64</v>
      </c>
      <c r="E36" s="171">
        <v>0</v>
      </c>
      <c r="F36" s="171">
        <v>0</v>
      </c>
    </row>
    <row r="37" spans="1:6" ht="14.45" customHeight="1" x14ac:dyDescent="0.25">
      <c r="A37" s="43" t="s">
        <v>65</v>
      </c>
      <c r="B37" s="190">
        <v>844797.4</v>
      </c>
      <c r="C37" s="171">
        <v>611935.4</v>
      </c>
      <c r="D37" s="45" t="s">
        <v>66</v>
      </c>
      <c r="E37" s="171">
        <v>0</v>
      </c>
      <c r="F37" s="171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71">
        <v>0</v>
      </c>
      <c r="C39" s="171">
        <v>0</v>
      </c>
      <c r="D39" s="45" t="s">
        <v>70</v>
      </c>
      <c r="E39" s="171">
        <v>0</v>
      </c>
      <c r="F39" s="171">
        <v>0</v>
      </c>
    </row>
    <row r="40" spans="1:6" x14ac:dyDescent="0.25">
      <c r="A40" s="45" t="s">
        <v>71</v>
      </c>
      <c r="B40" s="171">
        <v>0</v>
      </c>
      <c r="C40" s="171">
        <v>0</v>
      </c>
      <c r="D40" s="45" t="s">
        <v>72</v>
      </c>
      <c r="E40" s="171">
        <v>0</v>
      </c>
      <c r="F40" s="171">
        <v>0</v>
      </c>
    </row>
    <row r="41" spans="1:6" x14ac:dyDescent="0.25">
      <c r="A41" s="43" t="s">
        <v>73</v>
      </c>
      <c r="B41" s="170">
        <f>SUM(B42:B45)</f>
        <v>0</v>
      </c>
      <c r="C41" s="170">
        <f>SUM(C42:C45)</f>
        <v>0</v>
      </c>
      <c r="D41" s="45" t="s">
        <v>74</v>
      </c>
      <c r="E41" s="171">
        <v>0</v>
      </c>
      <c r="F41" s="171">
        <v>0</v>
      </c>
    </row>
    <row r="42" spans="1:6" x14ac:dyDescent="0.25">
      <c r="A42" s="45" t="s">
        <v>75</v>
      </c>
      <c r="B42" s="171">
        <v>0</v>
      </c>
      <c r="C42" s="171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71">
        <v>0</v>
      </c>
      <c r="C43" s="171">
        <v>0</v>
      </c>
      <c r="D43" s="45" t="s">
        <v>78</v>
      </c>
      <c r="E43" s="171">
        <v>0</v>
      </c>
      <c r="F43" s="171">
        <v>0</v>
      </c>
    </row>
    <row r="44" spans="1:6" x14ac:dyDescent="0.25">
      <c r="A44" s="45" t="s">
        <v>79</v>
      </c>
      <c r="B44" s="171">
        <v>0</v>
      </c>
      <c r="C44" s="171">
        <v>0</v>
      </c>
      <c r="D44" s="45" t="s">
        <v>80</v>
      </c>
      <c r="E44" s="171">
        <v>0</v>
      </c>
      <c r="F44" s="171">
        <v>0</v>
      </c>
    </row>
    <row r="45" spans="1:6" x14ac:dyDescent="0.25">
      <c r="A45" s="45" t="s">
        <v>81</v>
      </c>
      <c r="B45" s="171">
        <v>0</v>
      </c>
      <c r="C45" s="171">
        <v>0</v>
      </c>
      <c r="D45" s="45" t="s">
        <v>82</v>
      </c>
      <c r="E45" s="171">
        <v>0</v>
      </c>
      <c r="F45" s="171">
        <v>0</v>
      </c>
    </row>
    <row r="46" spans="1:6" x14ac:dyDescent="0.25">
      <c r="A46" s="42"/>
      <c r="B46" s="46"/>
      <c r="C46" s="46"/>
      <c r="D46" s="42"/>
      <c r="E46" s="172"/>
      <c r="F46" s="172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E42+E38+E31+E27+E23+E19+E9</f>
        <v>4914310.3100000005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91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191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191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191">
        <v>3407604.7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191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191">
        <v>-2878650.73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191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191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191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4914310.3100000005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7360698.6999999993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14589546.050000001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86">
        <f>SUM(E64:E66)</f>
        <v>2366203.4299999997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186">
        <f>SUM(E69:E73)</f>
        <v>7309032.3100000005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193">
        <v>219110.33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193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186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187">
        <f>E63+E68+E75</f>
        <v>9675235.7400000002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187">
        <f>E79+E59</f>
        <v>14589546.050000001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65" t="s">
        <v>450</v>
      </c>
      <c r="B1" s="265"/>
      <c r="C1" s="265"/>
      <c r="D1" s="265"/>
      <c r="E1" s="265"/>
      <c r="F1" s="265"/>
      <c r="G1" s="26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451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452</v>
      </c>
      <c r="B5" s="124"/>
      <c r="C5" s="124"/>
      <c r="D5" s="124"/>
      <c r="E5" s="124"/>
      <c r="F5" s="124"/>
      <c r="G5" s="125"/>
    </row>
    <row r="6" spans="1:7" x14ac:dyDescent="0.25">
      <c r="A6" s="263" t="s">
        <v>453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83.25" customHeight="1" x14ac:dyDescent="0.25">
      <c r="A7" s="264"/>
      <c r="B7" s="67" t="s">
        <v>454</v>
      </c>
      <c r="C7" s="264"/>
      <c r="D7" s="264"/>
      <c r="E7" s="264"/>
      <c r="F7" s="264"/>
      <c r="G7" s="264"/>
    </row>
    <row r="8" spans="1:7" ht="30" x14ac:dyDescent="0.25">
      <c r="A8" s="68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292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296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6" t="s">
        <v>469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470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452</v>
      </c>
      <c r="B5" s="107"/>
      <c r="C5" s="107"/>
      <c r="D5" s="107"/>
      <c r="E5" s="107"/>
      <c r="F5" s="107"/>
      <c r="G5" s="108"/>
    </row>
    <row r="6" spans="1:7" x14ac:dyDescent="0.25">
      <c r="A6" s="267" t="s">
        <v>471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57.75" customHeight="1" x14ac:dyDescent="0.25">
      <c r="A7" s="268"/>
      <c r="B7" s="37" t="s">
        <v>454</v>
      </c>
      <c r="C7" s="264"/>
      <c r="D7" s="264"/>
      <c r="E7" s="264"/>
      <c r="F7" s="264"/>
      <c r="G7" s="264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475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481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483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6" t="s">
        <v>485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486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0" t="s">
        <v>453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f>+F5+1</f>
        <v>2022</v>
      </c>
    </row>
    <row r="6" spans="1:7" ht="32.25" x14ac:dyDescent="0.25">
      <c r="A6" s="253"/>
      <c r="B6" s="272"/>
      <c r="C6" s="272"/>
      <c r="D6" s="272"/>
      <c r="E6" s="272"/>
      <c r="F6" s="272"/>
      <c r="G6" s="37" t="s">
        <v>487</v>
      </c>
    </row>
    <row r="7" spans="1:7" x14ac:dyDescent="0.25">
      <c r="A7" s="59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489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490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491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500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467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69" t="s">
        <v>508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509</v>
      </c>
      <c r="B40" s="269"/>
      <c r="C40" s="269"/>
      <c r="D40" s="269"/>
      <c r="E40" s="269"/>
      <c r="F40" s="269"/>
      <c r="G40" s="2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6" t="s">
        <v>510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511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3" t="s">
        <v>471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v>2022</v>
      </c>
    </row>
    <row r="6" spans="1:7" ht="48.75" customHeight="1" x14ac:dyDescent="0.25">
      <c r="A6" s="274"/>
      <c r="B6" s="272"/>
      <c r="C6" s="272"/>
      <c r="D6" s="272"/>
      <c r="E6" s="272"/>
      <c r="F6" s="272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473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69" t="s">
        <v>508</v>
      </c>
      <c r="B32" s="269"/>
      <c r="C32" s="269"/>
      <c r="D32" s="269"/>
      <c r="E32" s="269"/>
      <c r="F32" s="269"/>
      <c r="G32" s="269"/>
    </row>
    <row r="33" spans="1:7" x14ac:dyDescent="0.25">
      <c r="A33" s="269" t="s">
        <v>509</v>
      </c>
      <c r="B33" s="269"/>
      <c r="C33" s="269"/>
      <c r="D33" s="269"/>
      <c r="E33" s="269"/>
      <c r="F33" s="269"/>
      <c r="G33" s="2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75" t="s">
        <v>514</v>
      </c>
      <c r="B1" s="275"/>
      <c r="C1" s="275"/>
      <c r="D1" s="275"/>
      <c r="E1" s="275"/>
      <c r="F1" s="27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515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516</v>
      </c>
      <c r="C4" s="113" t="s">
        <v>517</v>
      </c>
      <c r="D4" s="113" t="s">
        <v>518</v>
      </c>
      <c r="E4" s="113" t="s">
        <v>519</v>
      </c>
      <c r="F4" s="113" t="s">
        <v>520</v>
      </c>
    </row>
    <row r="5" spans="1:6" ht="12.75" customHeight="1" x14ac:dyDescent="0.25">
      <c r="A5" s="19" t="s">
        <v>521</v>
      </c>
      <c r="B5" s="50"/>
      <c r="C5" s="50"/>
      <c r="D5" s="50"/>
      <c r="E5" s="50"/>
      <c r="F5" s="50"/>
    </row>
    <row r="6" spans="1:6" ht="30" x14ac:dyDescent="0.25">
      <c r="A6" s="56" t="s">
        <v>522</v>
      </c>
      <c r="B6" s="57"/>
      <c r="C6" s="57"/>
      <c r="D6" s="57"/>
      <c r="E6" s="57"/>
      <c r="F6" s="57"/>
    </row>
    <row r="7" spans="1:6" ht="15" x14ac:dyDescent="0.25">
      <c r="A7" s="56" t="s">
        <v>523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524</v>
      </c>
      <c r="B9" s="42"/>
      <c r="C9" s="42"/>
      <c r="D9" s="42"/>
      <c r="E9" s="42"/>
      <c r="F9" s="42"/>
    </row>
    <row r="10" spans="1:6" ht="15" x14ac:dyDescent="0.25">
      <c r="A10" s="56" t="s">
        <v>525</v>
      </c>
      <c r="B10" s="57"/>
      <c r="C10" s="57"/>
      <c r="D10" s="57"/>
      <c r="E10" s="57"/>
      <c r="F10" s="57"/>
    </row>
    <row r="11" spans="1:6" ht="15" x14ac:dyDescent="0.25">
      <c r="A11" s="75" t="s">
        <v>526</v>
      </c>
      <c r="B11" s="57"/>
      <c r="C11" s="57"/>
      <c r="D11" s="57"/>
      <c r="E11" s="57"/>
      <c r="F11" s="57"/>
    </row>
    <row r="12" spans="1:6" ht="15" x14ac:dyDescent="0.25">
      <c r="A12" s="75" t="s">
        <v>527</v>
      </c>
      <c r="B12" s="57"/>
      <c r="C12" s="57"/>
      <c r="D12" s="57"/>
      <c r="E12" s="57"/>
      <c r="F12" s="57"/>
    </row>
    <row r="13" spans="1:6" ht="15" x14ac:dyDescent="0.25">
      <c r="A13" s="75" t="s">
        <v>528</v>
      </c>
      <c r="B13" s="57"/>
      <c r="C13" s="57"/>
      <c r="D13" s="57"/>
      <c r="E13" s="57"/>
      <c r="F13" s="57"/>
    </row>
    <row r="14" spans="1:6" ht="15" x14ac:dyDescent="0.25">
      <c r="A14" s="56" t="s">
        <v>529</v>
      </c>
      <c r="B14" s="57"/>
      <c r="C14" s="57"/>
      <c r="D14" s="57"/>
      <c r="E14" s="57"/>
      <c r="F14" s="57"/>
    </row>
    <row r="15" spans="1:6" ht="15" x14ac:dyDescent="0.25">
      <c r="A15" s="75" t="s">
        <v>526</v>
      </c>
      <c r="B15" s="57"/>
      <c r="C15" s="57"/>
      <c r="D15" s="57"/>
      <c r="E15" s="57"/>
      <c r="F15" s="57"/>
    </row>
    <row r="16" spans="1:6" ht="15" x14ac:dyDescent="0.25">
      <c r="A16" s="75" t="s">
        <v>527</v>
      </c>
      <c r="B16" s="57"/>
      <c r="C16" s="57"/>
      <c r="D16" s="57"/>
      <c r="E16" s="57"/>
      <c r="F16" s="57"/>
    </row>
    <row r="17" spans="1:6" ht="15" x14ac:dyDescent="0.25">
      <c r="A17" s="75" t="s">
        <v>528</v>
      </c>
      <c r="B17" s="57"/>
      <c r="C17" s="57"/>
      <c r="D17" s="57"/>
      <c r="E17" s="57"/>
      <c r="F17" s="57"/>
    </row>
    <row r="18" spans="1:6" ht="15" x14ac:dyDescent="0.25">
      <c r="A18" s="56" t="s">
        <v>530</v>
      </c>
      <c r="B18" s="114"/>
      <c r="C18" s="57"/>
      <c r="D18" s="57"/>
      <c r="E18" s="57"/>
      <c r="F18" s="57"/>
    </row>
    <row r="19" spans="1:6" ht="15" x14ac:dyDescent="0.25">
      <c r="A19" s="56" t="s">
        <v>531</v>
      </c>
      <c r="B19" s="57"/>
      <c r="C19" s="57"/>
      <c r="D19" s="57"/>
      <c r="E19" s="57"/>
      <c r="F19" s="57"/>
    </row>
    <row r="20" spans="1:6" ht="30" x14ac:dyDescent="0.25">
      <c r="A20" s="56" t="s">
        <v>532</v>
      </c>
      <c r="B20" s="115"/>
      <c r="C20" s="115"/>
      <c r="D20" s="115"/>
      <c r="E20" s="115"/>
      <c r="F20" s="115"/>
    </row>
    <row r="21" spans="1:6" ht="30" x14ac:dyDescent="0.25">
      <c r="A21" s="56" t="s">
        <v>533</v>
      </c>
      <c r="B21" s="115"/>
      <c r="C21" s="115"/>
      <c r="D21" s="115"/>
      <c r="E21" s="115"/>
      <c r="F21" s="115"/>
    </row>
    <row r="22" spans="1:6" ht="30" x14ac:dyDescent="0.25">
      <c r="A22" s="56" t="s">
        <v>534</v>
      </c>
      <c r="B22" s="115"/>
      <c r="C22" s="115"/>
      <c r="D22" s="115"/>
      <c r="E22" s="115"/>
      <c r="F22" s="115"/>
    </row>
    <row r="23" spans="1:6" ht="15" x14ac:dyDescent="0.25">
      <c r="A23" s="56" t="s">
        <v>535</v>
      </c>
      <c r="B23" s="115"/>
      <c r="C23" s="115"/>
      <c r="D23" s="115"/>
      <c r="E23" s="115"/>
      <c r="F23" s="115"/>
    </row>
    <row r="24" spans="1:6" ht="15" x14ac:dyDescent="0.25">
      <c r="A24" s="56" t="s">
        <v>536</v>
      </c>
      <c r="B24" s="116"/>
      <c r="C24" s="57"/>
      <c r="D24" s="57"/>
      <c r="E24" s="57"/>
      <c r="F24" s="57"/>
    </row>
    <row r="25" spans="1:6" ht="15" x14ac:dyDescent="0.25">
      <c r="A25" s="56" t="s">
        <v>537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538</v>
      </c>
      <c r="B27" s="42"/>
      <c r="C27" s="42"/>
      <c r="D27" s="42"/>
      <c r="E27" s="42"/>
      <c r="F27" s="42"/>
    </row>
    <row r="28" spans="1:6" ht="15" x14ac:dyDescent="0.25">
      <c r="A28" s="56" t="s">
        <v>539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540</v>
      </c>
      <c r="B30" s="42"/>
      <c r="C30" s="42"/>
      <c r="D30" s="42"/>
      <c r="E30" s="42"/>
      <c r="F30" s="42"/>
    </row>
    <row r="31" spans="1:6" ht="15" x14ac:dyDescent="0.25">
      <c r="A31" s="56" t="s">
        <v>525</v>
      </c>
      <c r="B31" s="57"/>
      <c r="C31" s="57"/>
      <c r="D31" s="57"/>
      <c r="E31" s="57"/>
      <c r="F31" s="57"/>
    </row>
    <row r="32" spans="1:6" ht="15" x14ac:dyDescent="0.25">
      <c r="A32" s="56" t="s">
        <v>529</v>
      </c>
      <c r="B32" s="57"/>
      <c r="C32" s="57"/>
      <c r="D32" s="57"/>
      <c r="E32" s="57"/>
      <c r="F32" s="57"/>
    </row>
    <row r="33" spans="1:6" ht="15" x14ac:dyDescent="0.25">
      <c r="A33" s="56" t="s">
        <v>541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542</v>
      </c>
      <c r="B35" s="42"/>
      <c r="C35" s="42"/>
      <c r="D35" s="42"/>
      <c r="E35" s="42"/>
      <c r="F35" s="42"/>
    </row>
    <row r="36" spans="1:6" ht="15" x14ac:dyDescent="0.25">
      <c r="A36" s="56" t="s">
        <v>543</v>
      </c>
      <c r="B36" s="57"/>
      <c r="C36" s="57"/>
      <c r="D36" s="57"/>
      <c r="E36" s="57"/>
      <c r="F36" s="57"/>
    </row>
    <row r="37" spans="1:6" ht="15" x14ac:dyDescent="0.25">
      <c r="A37" s="56" t="s">
        <v>544</v>
      </c>
      <c r="B37" s="57"/>
      <c r="C37" s="57"/>
      <c r="D37" s="57"/>
      <c r="E37" s="57"/>
      <c r="F37" s="57"/>
    </row>
    <row r="38" spans="1:6" ht="15" x14ac:dyDescent="0.25">
      <c r="A38" s="56" t="s">
        <v>545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546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547</v>
      </c>
      <c r="B42" s="42"/>
      <c r="C42" s="42"/>
      <c r="D42" s="42"/>
      <c r="E42" s="42"/>
      <c r="F42" s="42"/>
    </row>
    <row r="43" spans="1:6" ht="15" x14ac:dyDescent="0.25">
      <c r="A43" s="56" t="s">
        <v>548</v>
      </c>
      <c r="B43" s="57"/>
      <c r="C43" s="57"/>
      <c r="D43" s="57"/>
      <c r="E43" s="57"/>
      <c r="F43" s="57"/>
    </row>
    <row r="44" spans="1:6" ht="15" x14ac:dyDescent="0.25">
      <c r="A44" s="56" t="s">
        <v>549</v>
      </c>
      <c r="B44" s="57"/>
      <c r="C44" s="57"/>
      <c r="D44" s="57"/>
      <c r="E44" s="57"/>
      <c r="F44" s="57"/>
    </row>
    <row r="45" spans="1:6" ht="15" x14ac:dyDescent="0.25">
      <c r="A45" s="56" t="s">
        <v>550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551</v>
      </c>
      <c r="B47" s="42"/>
      <c r="C47" s="42"/>
      <c r="D47" s="42"/>
      <c r="E47" s="42"/>
      <c r="F47" s="42"/>
    </row>
    <row r="48" spans="1:6" ht="15" x14ac:dyDescent="0.25">
      <c r="A48" s="56" t="s">
        <v>549</v>
      </c>
      <c r="B48" s="115"/>
      <c r="C48" s="115"/>
      <c r="D48" s="115"/>
      <c r="E48" s="115"/>
      <c r="F48" s="115"/>
    </row>
    <row r="49" spans="1:6" ht="15" x14ac:dyDescent="0.25">
      <c r="A49" s="56" t="s">
        <v>550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552</v>
      </c>
      <c r="B51" s="42"/>
      <c r="C51" s="42"/>
      <c r="D51" s="42"/>
      <c r="E51" s="42"/>
      <c r="F51" s="42"/>
    </row>
    <row r="52" spans="1:6" ht="15" x14ac:dyDescent="0.25">
      <c r="A52" s="56" t="s">
        <v>549</v>
      </c>
      <c r="B52" s="57"/>
      <c r="C52" s="57"/>
      <c r="D52" s="57"/>
      <c r="E52" s="57"/>
      <c r="F52" s="57"/>
    </row>
    <row r="53" spans="1:6" ht="15" x14ac:dyDescent="0.25">
      <c r="A53" s="56" t="s">
        <v>550</v>
      </c>
      <c r="B53" s="57"/>
      <c r="C53" s="57"/>
      <c r="D53" s="57"/>
      <c r="E53" s="57"/>
      <c r="F53" s="57"/>
    </row>
    <row r="54" spans="1:6" ht="15" x14ac:dyDescent="0.25">
      <c r="A54" s="56" t="s">
        <v>553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554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549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550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555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556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557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558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559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560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94" workbookViewId="0">
      <selection activeCell="F17" sqref="F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42" t="s">
        <v>585</v>
      </c>
      <c r="B4" s="243"/>
      <c r="C4" s="243"/>
      <c r="D4" s="243"/>
      <c r="E4" s="243"/>
      <c r="F4" s="244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73">
        <v>5046330.3</v>
      </c>
      <c r="C18" s="101"/>
      <c r="D18" s="101"/>
      <c r="E18" s="101"/>
      <c r="F18" s="194">
        <v>4914310.3099999996</v>
      </c>
      <c r="G18" s="101"/>
      <c r="H18" s="101"/>
    </row>
    <row r="19" spans="1:8" ht="16.5" customHeight="1" x14ac:dyDescent="0.25">
      <c r="A19" s="100"/>
      <c r="B19" s="133"/>
      <c r="C19" s="84"/>
      <c r="D19" s="84"/>
      <c r="E19" s="84"/>
      <c r="F19" s="195"/>
      <c r="G19" s="84"/>
      <c r="H19" s="84"/>
    </row>
    <row r="20" spans="1:8" ht="14.45" customHeight="1" x14ac:dyDescent="0.25">
      <c r="A20" s="8" t="s">
        <v>141</v>
      </c>
      <c r="B20" s="132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4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45" t="s">
        <v>151</v>
      </c>
      <c r="B33" s="245"/>
      <c r="C33" s="245"/>
      <c r="D33" s="245"/>
      <c r="E33" s="245"/>
      <c r="F33" s="245"/>
      <c r="G33" s="245"/>
      <c r="H33" s="245"/>
    </row>
    <row r="34" spans="1:8" ht="14.4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45" customHeight="1" x14ac:dyDescent="0.25">
      <c r="A35" s="245"/>
      <c r="B35" s="245"/>
      <c r="C35" s="245"/>
      <c r="D35" s="245"/>
      <c r="E35" s="245"/>
      <c r="F35" s="245"/>
      <c r="G35" s="245"/>
      <c r="H35" s="245"/>
    </row>
    <row r="36" spans="1:8" ht="14.45" customHeight="1" x14ac:dyDescent="0.25">
      <c r="A36" s="245"/>
      <c r="B36" s="245"/>
      <c r="C36" s="245"/>
      <c r="D36" s="245"/>
      <c r="E36" s="245"/>
      <c r="F36" s="245"/>
      <c r="G36" s="245"/>
      <c r="H36" s="245"/>
    </row>
    <row r="37" spans="1:8" ht="14.45" customHeight="1" x14ac:dyDescent="0.25">
      <c r="A37" s="245"/>
      <c r="B37" s="245"/>
      <c r="C37" s="245"/>
      <c r="D37" s="245"/>
      <c r="E37" s="245"/>
      <c r="F37" s="245"/>
      <c r="G37" s="245"/>
      <c r="H37" s="245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tabSelected="1" zoomScaleNormal="100" workbookViewId="0">
      <selection activeCell="C18" sqref="C18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6" t="s">
        <v>162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586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175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176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177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178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179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150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180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181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182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183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184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185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6" zoomScaleNormal="100" workbookViewId="0">
      <selection activeCell="D70" sqref="D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6" t="s">
        <v>186</v>
      </c>
      <c r="B1" s="247"/>
      <c r="C1" s="247"/>
      <c r="D1" s="24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187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35">
        <v>17685565.489999998</v>
      </c>
      <c r="C8" s="208">
        <v>18602511.010000002</v>
      </c>
      <c r="D8" s="208">
        <v>18602511.010000002</v>
      </c>
    </row>
    <row r="9" spans="1:4" x14ac:dyDescent="0.25">
      <c r="A9" s="55" t="s">
        <v>192</v>
      </c>
      <c r="B9" s="134">
        <v>17685565.489999998</v>
      </c>
      <c r="C9" s="196">
        <v>18602511.010000002</v>
      </c>
      <c r="D9" s="196">
        <v>18602511.010000002</v>
      </c>
    </row>
    <row r="10" spans="1:4" x14ac:dyDescent="0.25">
      <c r="A10" s="55" t="s">
        <v>193</v>
      </c>
      <c r="B10" s="87">
        <v>0</v>
      </c>
      <c r="C10" s="176">
        <v>0</v>
      </c>
      <c r="D10" s="176">
        <v>0</v>
      </c>
    </row>
    <row r="11" spans="1:4" x14ac:dyDescent="0.25">
      <c r="A11" s="55" t="s">
        <v>194</v>
      </c>
      <c r="B11" s="87">
        <v>0</v>
      </c>
      <c r="C11" s="174">
        <v>0</v>
      </c>
      <c r="D11" s="174">
        <v>0</v>
      </c>
    </row>
    <row r="12" spans="1:4" x14ac:dyDescent="0.25">
      <c r="A12" s="43"/>
      <c r="B12" s="84"/>
      <c r="C12" s="175"/>
      <c r="D12" s="175"/>
    </row>
    <row r="13" spans="1:4" x14ac:dyDescent="0.25">
      <c r="A13" s="3" t="s">
        <v>195</v>
      </c>
      <c r="B13" s="135">
        <v>17685565.489999998</v>
      </c>
      <c r="C13" s="209">
        <v>18103908.449999999</v>
      </c>
      <c r="D13" s="209">
        <v>17755097.82</v>
      </c>
    </row>
    <row r="14" spans="1:4" x14ac:dyDescent="0.25">
      <c r="A14" s="55" t="s">
        <v>196</v>
      </c>
      <c r="B14" s="134">
        <v>17685565.489999998</v>
      </c>
      <c r="C14" s="197">
        <v>18103908.449999999</v>
      </c>
      <c r="D14" s="197">
        <v>17755097.82</v>
      </c>
    </row>
    <row r="15" spans="1:4" x14ac:dyDescent="0.25">
      <c r="A15" s="55" t="s">
        <v>197</v>
      </c>
      <c r="B15" s="87">
        <v>0</v>
      </c>
      <c r="C15" s="176">
        <v>0</v>
      </c>
      <c r="D15" s="176">
        <v>0</v>
      </c>
    </row>
    <row r="16" spans="1:4" x14ac:dyDescent="0.25">
      <c r="A16" s="43"/>
      <c r="B16" s="84"/>
      <c r="C16" s="175"/>
      <c r="D16" s="175"/>
    </row>
    <row r="17" spans="1:4" x14ac:dyDescent="0.25">
      <c r="A17" s="3" t="s">
        <v>198</v>
      </c>
      <c r="B17" s="16">
        <v>0</v>
      </c>
      <c r="C17" s="210">
        <v>940709.8</v>
      </c>
      <c r="D17" s="210">
        <v>940709.8</v>
      </c>
    </row>
    <row r="18" spans="1:4" x14ac:dyDescent="0.25">
      <c r="A18" s="55" t="s">
        <v>199</v>
      </c>
      <c r="B18" s="17">
        <v>0</v>
      </c>
      <c r="C18" s="198">
        <v>940709.8</v>
      </c>
      <c r="D18" s="198">
        <v>940709.8</v>
      </c>
    </row>
    <row r="19" spans="1:4" x14ac:dyDescent="0.25">
      <c r="A19" s="55" t="s">
        <v>200</v>
      </c>
      <c r="B19" s="17">
        <v>0</v>
      </c>
      <c r="C19" s="176">
        <v>0</v>
      </c>
      <c r="D19" s="176">
        <v>0</v>
      </c>
    </row>
    <row r="20" spans="1:4" x14ac:dyDescent="0.25">
      <c r="A20" s="43"/>
      <c r="B20" s="84"/>
      <c r="C20" s="175"/>
      <c r="D20" s="175"/>
    </row>
    <row r="21" spans="1:4" x14ac:dyDescent="0.25">
      <c r="A21" s="3" t="s">
        <v>201</v>
      </c>
      <c r="B21" s="15">
        <f>B8-B13+B17</f>
        <v>0</v>
      </c>
      <c r="C21" s="199">
        <v>1439312.3600000024</v>
      </c>
      <c r="D21" s="199">
        <v>1788122.9900000014</v>
      </c>
    </row>
    <row r="22" spans="1:4" x14ac:dyDescent="0.25">
      <c r="A22" s="3"/>
      <c r="B22" s="84"/>
      <c r="C22" s="175"/>
      <c r="D22" s="175"/>
    </row>
    <row r="23" spans="1:4" x14ac:dyDescent="0.25">
      <c r="A23" s="3" t="s">
        <v>202</v>
      </c>
      <c r="B23" s="15">
        <f>B21-B11</f>
        <v>0</v>
      </c>
      <c r="C23" s="200">
        <v>1439312.3600000024</v>
      </c>
      <c r="D23" s="200">
        <v>1788122.9900000014</v>
      </c>
    </row>
    <row r="24" spans="1:4" x14ac:dyDescent="0.25">
      <c r="A24" s="3"/>
      <c r="B24" s="18"/>
      <c r="C24" s="201"/>
      <c r="D24" s="201"/>
    </row>
    <row r="25" spans="1:4" x14ac:dyDescent="0.25">
      <c r="A25" s="19" t="s">
        <v>203</v>
      </c>
      <c r="B25" s="15">
        <f>B23-B17</f>
        <v>0</v>
      </c>
      <c r="C25" s="200">
        <v>498602.56000000238</v>
      </c>
      <c r="D25" s="200">
        <v>847413.19000000134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208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209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210</v>
      </c>
      <c r="B33" s="4">
        <f>B25+B29</f>
        <v>0</v>
      </c>
      <c r="C33" s="202">
        <v>498602.56000000238</v>
      </c>
      <c r="D33" s="202">
        <v>847413.19000000134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213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214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216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217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88" t="s">
        <v>219</v>
      </c>
      <c r="B48" s="136">
        <v>17685565.489999998</v>
      </c>
      <c r="C48" s="203">
        <v>18602511.010000002</v>
      </c>
      <c r="D48" s="203">
        <v>18602511.010000002</v>
      </c>
    </row>
    <row r="49" spans="1:4" x14ac:dyDescent="0.25">
      <c r="A49" s="22" t="s">
        <v>220</v>
      </c>
      <c r="B49" s="4">
        <f>B50-B51</f>
        <v>0</v>
      </c>
      <c r="C49" s="177">
        <v>0</v>
      </c>
      <c r="D49" s="177">
        <v>0</v>
      </c>
    </row>
    <row r="50" spans="1:4" x14ac:dyDescent="0.25">
      <c r="A50" s="89" t="s">
        <v>213</v>
      </c>
      <c r="B50" s="44">
        <v>0</v>
      </c>
      <c r="C50" s="180">
        <v>0</v>
      </c>
      <c r="D50" s="180">
        <v>0</v>
      </c>
    </row>
    <row r="51" spans="1:4" x14ac:dyDescent="0.25">
      <c r="A51" s="89" t="s">
        <v>216</v>
      </c>
      <c r="B51" s="44">
        <v>0</v>
      </c>
      <c r="C51" s="180">
        <v>0</v>
      </c>
      <c r="D51" s="180">
        <v>0</v>
      </c>
    </row>
    <row r="52" spans="1:4" x14ac:dyDescent="0.25">
      <c r="A52" s="42"/>
      <c r="B52" s="46"/>
      <c r="C52" s="178"/>
      <c r="D52" s="178"/>
    </row>
    <row r="53" spans="1:4" x14ac:dyDescent="0.25">
      <c r="A53" s="55" t="s">
        <v>196</v>
      </c>
      <c r="B53" s="137">
        <v>17685565.489999998</v>
      </c>
      <c r="C53" s="205">
        <v>18103908.449999999</v>
      </c>
      <c r="D53" s="205">
        <v>17755097.82</v>
      </c>
    </row>
    <row r="54" spans="1:4" x14ac:dyDescent="0.25">
      <c r="A54" s="42"/>
      <c r="B54" s="46"/>
      <c r="C54" s="204"/>
      <c r="D54" s="204"/>
    </row>
    <row r="55" spans="1:4" x14ac:dyDescent="0.25">
      <c r="A55" s="55" t="s">
        <v>199</v>
      </c>
      <c r="B55" s="23">
        <v>0</v>
      </c>
      <c r="C55" s="205">
        <v>940709.8</v>
      </c>
      <c r="D55" s="205">
        <v>940709.8</v>
      </c>
    </row>
    <row r="56" spans="1:4" x14ac:dyDescent="0.25">
      <c r="A56" s="42"/>
      <c r="B56" s="46"/>
      <c r="C56" s="178"/>
      <c r="D56" s="178"/>
    </row>
    <row r="57" spans="1:4" x14ac:dyDescent="0.25">
      <c r="A57" s="19" t="s">
        <v>221</v>
      </c>
      <c r="B57" s="4">
        <f>B48+B49-B53+B55</f>
        <v>0</v>
      </c>
      <c r="C57" s="206">
        <v>1439312.3600000024</v>
      </c>
      <c r="D57" s="206">
        <v>1788122.9900000014</v>
      </c>
    </row>
    <row r="58" spans="1:4" x14ac:dyDescent="0.25">
      <c r="A58" s="24"/>
      <c r="B58" s="25"/>
      <c r="C58" s="179"/>
      <c r="D58" s="179"/>
    </row>
    <row r="59" spans="1:4" x14ac:dyDescent="0.25">
      <c r="A59" s="19" t="s">
        <v>222</v>
      </c>
      <c r="B59" s="4">
        <f>B57-B49</f>
        <v>0</v>
      </c>
      <c r="C59" s="207">
        <v>1439312.3600000024</v>
      </c>
      <c r="D59" s="207">
        <v>1788122.9900000014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88" t="s">
        <v>193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214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217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224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200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63" zoomScale="115" zoomScaleNormal="115" workbookViewId="0">
      <selection activeCell="D74" sqref="D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6" t="s">
        <v>227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228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49" t="s">
        <v>229</v>
      </c>
      <c r="B6" s="251" t="s">
        <v>230</v>
      </c>
      <c r="C6" s="251"/>
      <c r="D6" s="251"/>
      <c r="E6" s="251"/>
      <c r="F6" s="251"/>
      <c r="G6" s="251" t="s">
        <v>231</v>
      </c>
    </row>
    <row r="7" spans="1:7" ht="30" x14ac:dyDescent="0.25">
      <c r="A7" s="250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251"/>
    </row>
    <row r="8" spans="1:7" x14ac:dyDescent="0.25">
      <c r="A8" s="27" t="s">
        <v>236</v>
      </c>
      <c r="B8" s="84"/>
      <c r="C8" s="84"/>
      <c r="D8" s="84"/>
      <c r="E8" s="84"/>
      <c r="F8" s="84"/>
      <c r="G8" s="84"/>
    </row>
    <row r="9" spans="1:7" x14ac:dyDescent="0.25">
      <c r="A9" s="55" t="s">
        <v>237</v>
      </c>
      <c r="B9" s="137">
        <v>0</v>
      </c>
      <c r="C9" s="137">
        <v>0</v>
      </c>
      <c r="D9" s="138">
        <v>0</v>
      </c>
      <c r="E9" s="137">
        <v>0</v>
      </c>
      <c r="F9" s="137">
        <v>0</v>
      </c>
      <c r="G9" s="138">
        <v>0</v>
      </c>
    </row>
    <row r="10" spans="1:7" x14ac:dyDescent="0.25">
      <c r="A10" s="55" t="s">
        <v>238</v>
      </c>
      <c r="B10" s="137">
        <v>0</v>
      </c>
      <c r="C10" s="137">
        <v>0</v>
      </c>
      <c r="D10" s="138">
        <v>0</v>
      </c>
      <c r="E10" s="137">
        <v>0</v>
      </c>
      <c r="F10" s="137">
        <v>0</v>
      </c>
      <c r="G10" s="138">
        <v>0</v>
      </c>
    </row>
    <row r="11" spans="1:7" x14ac:dyDescent="0.25">
      <c r="A11" s="55" t="s">
        <v>239</v>
      </c>
      <c r="B11" s="137">
        <v>0</v>
      </c>
      <c r="C11" s="137">
        <v>0</v>
      </c>
      <c r="D11" s="138">
        <v>0</v>
      </c>
      <c r="E11" s="137">
        <v>0</v>
      </c>
      <c r="F11" s="137">
        <v>0</v>
      </c>
      <c r="G11" s="138">
        <v>0</v>
      </c>
    </row>
    <row r="12" spans="1:7" x14ac:dyDescent="0.25">
      <c r="A12" s="55" t="s">
        <v>240</v>
      </c>
      <c r="B12" s="137">
        <v>0</v>
      </c>
      <c r="C12" s="137">
        <v>0</v>
      </c>
      <c r="D12" s="138">
        <v>0</v>
      </c>
      <c r="E12" s="137">
        <v>0</v>
      </c>
      <c r="F12" s="137">
        <v>0</v>
      </c>
      <c r="G12" s="138">
        <v>0</v>
      </c>
    </row>
    <row r="13" spans="1:7" x14ac:dyDescent="0.25">
      <c r="A13" s="55" t="s">
        <v>241</v>
      </c>
      <c r="B13" s="180">
        <v>436.15</v>
      </c>
      <c r="C13" s="212">
        <v>1635.02</v>
      </c>
      <c r="D13" s="211">
        <v>2071.17</v>
      </c>
      <c r="E13" s="212">
        <v>2941.62</v>
      </c>
      <c r="F13" s="212">
        <v>2941.62</v>
      </c>
      <c r="G13" s="211">
        <v>2505.4699999999998</v>
      </c>
    </row>
    <row r="14" spans="1:7" x14ac:dyDescent="0.25">
      <c r="A14" s="55" t="s">
        <v>242</v>
      </c>
      <c r="B14" s="180">
        <v>0</v>
      </c>
      <c r="C14" s="212">
        <v>0</v>
      </c>
      <c r="D14" s="211">
        <v>0</v>
      </c>
      <c r="E14" s="212">
        <v>0</v>
      </c>
      <c r="F14" s="212">
        <v>0</v>
      </c>
      <c r="G14" s="211">
        <v>0</v>
      </c>
    </row>
    <row r="15" spans="1:7" x14ac:dyDescent="0.25">
      <c r="A15" s="55" t="s">
        <v>243</v>
      </c>
      <c r="B15" s="180">
        <v>836041.02</v>
      </c>
      <c r="C15" s="212">
        <v>180897.62</v>
      </c>
      <c r="D15" s="211">
        <v>1016938.64</v>
      </c>
      <c r="E15" s="212">
        <v>1166199.99</v>
      </c>
      <c r="F15" s="212">
        <v>1166199.99</v>
      </c>
      <c r="G15" s="211">
        <v>330158.96999999997</v>
      </c>
    </row>
    <row r="16" spans="1:7" x14ac:dyDescent="0.25">
      <c r="A16" s="85" t="s">
        <v>244</v>
      </c>
      <c r="B16" s="18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 x14ac:dyDescent="0.25">
      <c r="A17" s="73" t="s">
        <v>245</v>
      </c>
      <c r="B17" s="180">
        <v>0</v>
      </c>
      <c r="C17" s="212">
        <v>0</v>
      </c>
      <c r="D17" s="211">
        <v>0</v>
      </c>
      <c r="E17" s="212">
        <v>0</v>
      </c>
      <c r="F17" s="212">
        <v>0</v>
      </c>
      <c r="G17" s="211">
        <v>0</v>
      </c>
    </row>
    <row r="18" spans="1:7" x14ac:dyDescent="0.25">
      <c r="A18" s="73" t="s">
        <v>246</v>
      </c>
      <c r="B18" s="180">
        <v>0</v>
      </c>
      <c r="C18" s="212">
        <v>0</v>
      </c>
      <c r="D18" s="211">
        <v>0</v>
      </c>
      <c r="E18" s="212">
        <v>0</v>
      </c>
      <c r="F18" s="212">
        <v>0</v>
      </c>
      <c r="G18" s="211">
        <v>0</v>
      </c>
    </row>
    <row r="19" spans="1:7" x14ac:dyDescent="0.25">
      <c r="A19" s="73" t="s">
        <v>247</v>
      </c>
      <c r="B19" s="180">
        <v>0</v>
      </c>
      <c r="C19" s="212">
        <v>0</v>
      </c>
      <c r="D19" s="211">
        <v>0</v>
      </c>
      <c r="E19" s="212">
        <v>0</v>
      </c>
      <c r="F19" s="212">
        <v>0</v>
      </c>
      <c r="G19" s="211">
        <v>0</v>
      </c>
    </row>
    <row r="20" spans="1:7" x14ac:dyDescent="0.25">
      <c r="A20" s="73" t="s">
        <v>248</v>
      </c>
      <c r="B20" s="18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</row>
    <row r="21" spans="1:7" x14ac:dyDescent="0.25">
      <c r="A21" s="73" t="s">
        <v>249</v>
      </c>
      <c r="B21" s="181"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1:7" x14ac:dyDescent="0.25">
      <c r="A22" s="73" t="s">
        <v>250</v>
      </c>
      <c r="B22" s="180">
        <v>0</v>
      </c>
      <c r="C22" s="212">
        <v>0</v>
      </c>
      <c r="D22" s="211">
        <v>0</v>
      </c>
      <c r="E22" s="212">
        <v>0</v>
      </c>
      <c r="F22" s="212">
        <v>0</v>
      </c>
      <c r="G22" s="211">
        <v>0</v>
      </c>
    </row>
    <row r="23" spans="1:7" x14ac:dyDescent="0.25">
      <c r="A23" s="73" t="s">
        <v>251</v>
      </c>
      <c r="B23" s="181">
        <v>0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</row>
    <row r="24" spans="1:7" x14ac:dyDescent="0.25">
      <c r="A24" s="73" t="s">
        <v>252</v>
      </c>
      <c r="B24" s="18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 x14ac:dyDescent="0.25">
      <c r="A25" s="73" t="s">
        <v>253</v>
      </c>
      <c r="B25" s="180">
        <v>0</v>
      </c>
      <c r="C25" s="212">
        <v>0</v>
      </c>
      <c r="D25" s="211">
        <v>0</v>
      </c>
      <c r="E25" s="212">
        <v>0</v>
      </c>
      <c r="F25" s="212">
        <v>0</v>
      </c>
      <c r="G25" s="211">
        <v>0</v>
      </c>
    </row>
    <row r="26" spans="1:7" x14ac:dyDescent="0.25">
      <c r="A26" s="73" t="s">
        <v>254</v>
      </c>
      <c r="B26" s="180">
        <v>0</v>
      </c>
      <c r="C26" s="212">
        <v>0</v>
      </c>
      <c r="D26" s="211">
        <v>0</v>
      </c>
      <c r="E26" s="212">
        <v>0</v>
      </c>
      <c r="F26" s="212">
        <v>0</v>
      </c>
      <c r="G26" s="211">
        <v>0</v>
      </c>
    </row>
    <row r="27" spans="1:7" x14ac:dyDescent="0.25">
      <c r="A27" s="73" t="s">
        <v>255</v>
      </c>
      <c r="B27" s="180">
        <v>0</v>
      </c>
      <c r="C27" s="212">
        <v>0</v>
      </c>
      <c r="D27" s="211">
        <v>0</v>
      </c>
      <c r="E27" s="212">
        <v>0</v>
      </c>
      <c r="F27" s="212">
        <v>0</v>
      </c>
      <c r="G27" s="211">
        <v>0</v>
      </c>
    </row>
    <row r="28" spans="1:7" x14ac:dyDescent="0.25">
      <c r="A28" s="55" t="s">
        <v>256</v>
      </c>
      <c r="B28" s="18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 x14ac:dyDescent="0.25">
      <c r="A29" s="73" t="s">
        <v>257</v>
      </c>
      <c r="B29" s="180">
        <v>0</v>
      </c>
      <c r="C29" s="212">
        <v>0</v>
      </c>
      <c r="D29" s="211">
        <v>0</v>
      </c>
      <c r="E29" s="212">
        <v>0</v>
      </c>
      <c r="F29" s="212">
        <v>0</v>
      </c>
      <c r="G29" s="211">
        <v>0</v>
      </c>
    </row>
    <row r="30" spans="1:7" x14ac:dyDescent="0.25">
      <c r="A30" s="73" t="s">
        <v>258</v>
      </c>
      <c r="B30" s="180">
        <v>0</v>
      </c>
      <c r="C30" s="212">
        <v>0</v>
      </c>
      <c r="D30" s="211">
        <v>0</v>
      </c>
      <c r="E30" s="212">
        <v>0</v>
      </c>
      <c r="F30" s="212">
        <v>0</v>
      </c>
      <c r="G30" s="211">
        <v>0</v>
      </c>
    </row>
    <row r="31" spans="1:7" x14ac:dyDescent="0.25">
      <c r="A31" s="73" t="s">
        <v>259</v>
      </c>
      <c r="B31" s="180">
        <v>0</v>
      </c>
      <c r="C31" s="212">
        <v>0</v>
      </c>
      <c r="D31" s="211">
        <v>0</v>
      </c>
      <c r="E31" s="212">
        <v>0</v>
      </c>
      <c r="F31" s="212">
        <v>0</v>
      </c>
      <c r="G31" s="211">
        <v>0</v>
      </c>
    </row>
    <row r="32" spans="1:7" x14ac:dyDescent="0.25">
      <c r="A32" s="73" t="s">
        <v>260</v>
      </c>
      <c r="B32" s="181">
        <v>0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</row>
    <row r="33" spans="1:7" ht="14.45" customHeight="1" x14ac:dyDescent="0.25">
      <c r="A33" s="73" t="s">
        <v>261</v>
      </c>
      <c r="B33" s="180">
        <v>0</v>
      </c>
      <c r="C33" s="212">
        <v>0</v>
      </c>
      <c r="D33" s="211">
        <v>0</v>
      </c>
      <c r="E33" s="212">
        <v>0</v>
      </c>
      <c r="F33" s="212">
        <v>0</v>
      </c>
      <c r="G33" s="211">
        <v>0</v>
      </c>
    </row>
    <row r="34" spans="1:7" ht="14.45" customHeight="1" x14ac:dyDescent="0.25">
      <c r="A34" s="55" t="s">
        <v>262</v>
      </c>
      <c r="B34" s="180">
        <v>16849088.32</v>
      </c>
      <c r="C34" s="212">
        <v>760000</v>
      </c>
      <c r="D34" s="211">
        <v>17609088.32</v>
      </c>
      <c r="E34" s="212">
        <v>17433369.399999999</v>
      </c>
      <c r="F34" s="212">
        <v>17433369.399999999</v>
      </c>
      <c r="G34" s="211">
        <v>584281.07999999821</v>
      </c>
    </row>
    <row r="35" spans="1:7" ht="14.45" customHeight="1" x14ac:dyDescent="0.25">
      <c r="A35" s="55" t="s">
        <v>263</v>
      </c>
      <c r="B35" s="138">
        <v>0</v>
      </c>
      <c r="C35" s="138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264</v>
      </c>
      <c r="B36" s="137">
        <v>0</v>
      </c>
      <c r="C36" s="137">
        <v>0</v>
      </c>
      <c r="D36" s="159">
        <v>0</v>
      </c>
      <c r="E36" s="160">
        <v>0</v>
      </c>
      <c r="F36" s="160">
        <v>0</v>
      </c>
      <c r="G36" s="159">
        <v>0</v>
      </c>
    </row>
    <row r="37" spans="1:7" ht="14.45" customHeight="1" x14ac:dyDescent="0.25">
      <c r="A37" s="55" t="s">
        <v>265</v>
      </c>
      <c r="B37" s="138">
        <v>0</v>
      </c>
      <c r="C37" s="138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266</v>
      </c>
      <c r="B38" s="138">
        <v>0</v>
      </c>
      <c r="C38" s="138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267</v>
      </c>
      <c r="B39" s="138">
        <v>0</v>
      </c>
      <c r="C39" s="138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159"/>
      <c r="E40" s="159"/>
      <c r="F40" s="159"/>
      <c r="G40" s="159"/>
    </row>
    <row r="41" spans="1:7" x14ac:dyDescent="0.25">
      <c r="A41" s="3" t="s">
        <v>268</v>
      </c>
      <c r="B41" s="177">
        <v>17685565.490000002</v>
      </c>
      <c r="C41" s="213">
        <v>942532.64</v>
      </c>
      <c r="D41" s="213">
        <v>18628098.129999999</v>
      </c>
      <c r="E41" s="213">
        <v>18602511.009999998</v>
      </c>
      <c r="F41" s="213">
        <v>18602511.009999998</v>
      </c>
      <c r="G41" s="213">
        <v>916945.51999999816</v>
      </c>
    </row>
    <row r="42" spans="1:7" x14ac:dyDescent="0.25">
      <c r="A42" s="3" t="s">
        <v>269</v>
      </c>
      <c r="B42" s="86"/>
      <c r="C42" s="86"/>
      <c r="D42" s="86"/>
      <c r="E42" s="86"/>
      <c r="F42" s="86"/>
      <c r="G42" s="214">
        <v>916945.51999999583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270</v>
      </c>
      <c r="B44" s="46"/>
      <c r="C44" s="46"/>
      <c r="D44" s="46"/>
      <c r="E44" s="46"/>
      <c r="F44" s="46"/>
      <c r="G44" s="46"/>
    </row>
    <row r="45" spans="1:7" x14ac:dyDescent="0.25">
      <c r="A45" s="55" t="s">
        <v>271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75" t="s">
        <v>272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75" t="s">
        <v>273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</row>
    <row r="48" spans="1:7" x14ac:dyDescent="0.25">
      <c r="A48" s="75" t="s">
        <v>274</v>
      </c>
      <c r="B48" s="137">
        <v>0</v>
      </c>
      <c r="C48" s="137">
        <v>0</v>
      </c>
      <c r="D48" s="138">
        <v>0</v>
      </c>
      <c r="E48" s="137">
        <v>0</v>
      </c>
      <c r="F48" s="137">
        <v>0</v>
      </c>
      <c r="G48" s="138">
        <v>0</v>
      </c>
    </row>
    <row r="49" spans="1:7" ht="30" x14ac:dyDescent="0.25">
      <c r="A49" s="75" t="s">
        <v>275</v>
      </c>
      <c r="B49" s="137">
        <v>0</v>
      </c>
      <c r="C49" s="137">
        <v>0</v>
      </c>
      <c r="D49" s="138">
        <v>0</v>
      </c>
      <c r="E49" s="137">
        <v>0</v>
      </c>
      <c r="F49" s="137">
        <v>0</v>
      </c>
      <c r="G49" s="138">
        <v>0</v>
      </c>
    </row>
    <row r="50" spans="1:7" x14ac:dyDescent="0.25">
      <c r="A50" s="75" t="s">
        <v>276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75" t="s">
        <v>277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ht="30" x14ac:dyDescent="0.25">
      <c r="A52" s="76" t="s">
        <v>278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73" t="s">
        <v>279</v>
      </c>
      <c r="B53" s="138">
        <v>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</row>
    <row r="54" spans="1:7" x14ac:dyDescent="0.25">
      <c r="A54" s="55" t="s">
        <v>280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76" t="s">
        <v>281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75" t="s">
        <v>282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x14ac:dyDescent="0.25">
      <c r="A57" s="75" t="s">
        <v>283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x14ac:dyDescent="0.25">
      <c r="A58" s="76" t="s">
        <v>284</v>
      </c>
      <c r="B58" s="137">
        <v>0</v>
      </c>
      <c r="C58" s="137">
        <v>0</v>
      </c>
      <c r="D58" s="138">
        <v>0</v>
      </c>
      <c r="E58" s="137">
        <v>0</v>
      </c>
      <c r="F58" s="137">
        <v>0</v>
      </c>
      <c r="G58" s="138">
        <v>0</v>
      </c>
    </row>
    <row r="59" spans="1:7" x14ac:dyDescent="0.25">
      <c r="A59" s="55" t="s">
        <v>285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75" t="s">
        <v>286</v>
      </c>
      <c r="B60" s="137">
        <v>0</v>
      </c>
      <c r="C60" s="137">
        <v>0</v>
      </c>
      <c r="D60" s="138">
        <v>0</v>
      </c>
      <c r="E60" s="137">
        <v>0</v>
      </c>
      <c r="F60" s="137">
        <v>0</v>
      </c>
      <c r="G60" s="138">
        <v>0</v>
      </c>
    </row>
    <row r="61" spans="1:7" x14ac:dyDescent="0.25">
      <c r="A61" s="75" t="s">
        <v>287</v>
      </c>
      <c r="B61" s="137">
        <v>0</v>
      </c>
      <c r="C61" s="137">
        <v>0</v>
      </c>
      <c r="D61" s="138">
        <v>0</v>
      </c>
      <c r="E61" s="137">
        <v>0</v>
      </c>
      <c r="F61" s="137">
        <v>0</v>
      </c>
      <c r="G61" s="138">
        <v>0</v>
      </c>
    </row>
    <row r="62" spans="1:7" x14ac:dyDescent="0.25">
      <c r="A62" s="55" t="s">
        <v>288</v>
      </c>
      <c r="B62" s="137">
        <v>0</v>
      </c>
      <c r="C62" s="137">
        <v>0</v>
      </c>
      <c r="D62" s="138">
        <v>0</v>
      </c>
      <c r="E62" s="137">
        <v>0</v>
      </c>
      <c r="F62" s="137">
        <v>0</v>
      </c>
      <c r="G62" s="138">
        <v>0</v>
      </c>
    </row>
    <row r="63" spans="1:7" x14ac:dyDescent="0.25">
      <c r="A63" s="55" t="s">
        <v>289</v>
      </c>
      <c r="B63" s="137">
        <v>0</v>
      </c>
      <c r="C63" s="137">
        <v>0</v>
      </c>
      <c r="D63" s="138">
        <v>0</v>
      </c>
      <c r="E63" s="137">
        <v>0</v>
      </c>
      <c r="F63" s="137">
        <v>0</v>
      </c>
      <c r="G63" s="138">
        <v>0</v>
      </c>
    </row>
    <row r="64" spans="1:7" x14ac:dyDescent="0.25">
      <c r="A64" s="42"/>
      <c r="B64" s="140"/>
      <c r="C64" s="140"/>
      <c r="D64" s="140"/>
      <c r="E64" s="140"/>
      <c r="F64" s="140"/>
      <c r="G64" s="140"/>
    </row>
    <row r="65" spans="1:7" x14ac:dyDescent="0.25">
      <c r="A65" s="3" t="s">
        <v>290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</row>
    <row r="66" spans="1:7" x14ac:dyDescent="0.25">
      <c r="A66" s="42"/>
      <c r="B66" s="140"/>
      <c r="C66" s="140"/>
      <c r="D66" s="140"/>
      <c r="E66" s="140"/>
      <c r="F66" s="140"/>
      <c r="G66" s="140"/>
    </row>
    <row r="67" spans="1:7" x14ac:dyDescent="0.25">
      <c r="A67" s="3" t="s">
        <v>291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</row>
    <row r="68" spans="1:7" x14ac:dyDescent="0.25">
      <c r="A68" s="55" t="s">
        <v>292</v>
      </c>
      <c r="B68" s="137">
        <v>0</v>
      </c>
      <c r="C68" s="137">
        <v>0</v>
      </c>
      <c r="D68" s="138">
        <v>0</v>
      </c>
      <c r="E68" s="137">
        <v>0</v>
      </c>
      <c r="F68" s="137">
        <v>0</v>
      </c>
      <c r="G68" s="138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293</v>
      </c>
      <c r="B70" s="177">
        <v>17685565.490000002</v>
      </c>
      <c r="C70" s="215">
        <v>942532.64</v>
      </c>
      <c r="D70" s="215">
        <v>18628098.129999999</v>
      </c>
      <c r="E70" s="215">
        <v>18602511.009999998</v>
      </c>
      <c r="F70" s="215">
        <v>18602511.009999998</v>
      </c>
      <c r="G70" s="215">
        <v>916945.51999999816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294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295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296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297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3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2" zoomScale="115" zoomScaleNormal="115" workbookViewId="0">
      <selection activeCell="G14" sqref="G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4" t="s">
        <v>298</v>
      </c>
      <c r="B1" s="247"/>
      <c r="C1" s="247"/>
      <c r="D1" s="247"/>
      <c r="E1" s="247"/>
      <c r="F1" s="247"/>
      <c r="G1" s="24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299</v>
      </c>
      <c r="B3" s="118"/>
      <c r="C3" s="118"/>
      <c r="D3" s="118"/>
      <c r="E3" s="118"/>
      <c r="F3" s="118"/>
      <c r="G3" s="118"/>
    </row>
    <row r="4" spans="1:7" x14ac:dyDescent="0.25">
      <c r="A4" s="118" t="s">
        <v>300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52" t="s">
        <v>4</v>
      </c>
      <c r="B7" s="252" t="s">
        <v>301</v>
      </c>
      <c r="C7" s="252"/>
      <c r="D7" s="252"/>
      <c r="E7" s="252"/>
      <c r="F7" s="252"/>
      <c r="G7" s="253" t="s">
        <v>302</v>
      </c>
    </row>
    <row r="8" spans="1:7" ht="30" x14ac:dyDescent="0.25">
      <c r="A8" s="252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252"/>
    </row>
    <row r="9" spans="1:7" x14ac:dyDescent="0.25">
      <c r="A9" s="28" t="s">
        <v>307</v>
      </c>
      <c r="B9" s="141">
        <v>17685565.489999998</v>
      </c>
      <c r="C9" s="161">
        <f t="shared" ref="C9:G9" si="0">C10+C18+C189+C28+C38+C48+C58+C62+C71+C75</f>
        <v>1924198.24</v>
      </c>
      <c r="D9" s="161">
        <f t="shared" si="0"/>
        <v>19609763.73</v>
      </c>
      <c r="E9" s="161">
        <f>E10+E18+E189+E28+E38+E48+E58+E62+E71+E75</f>
        <v>18103908.449999999</v>
      </c>
      <c r="F9" s="161">
        <f t="shared" si="0"/>
        <v>17755097.819999997</v>
      </c>
      <c r="G9" s="161">
        <f t="shared" si="0"/>
        <v>1505855.28</v>
      </c>
    </row>
    <row r="10" spans="1:7" x14ac:dyDescent="0.25">
      <c r="A10" s="78" t="s">
        <v>308</v>
      </c>
      <c r="B10" s="142">
        <v>13838419.370000001</v>
      </c>
      <c r="C10" s="182">
        <v>0</v>
      </c>
      <c r="D10" s="182">
        <v>13838419.370000001</v>
      </c>
      <c r="E10" s="182">
        <f>SUM(E11:E17)</f>
        <v>13265422.969999999</v>
      </c>
      <c r="F10" s="182">
        <f>SUM(F11:F17)</f>
        <v>12970304.34</v>
      </c>
      <c r="G10" s="182">
        <f>SUM(G11:G17)</f>
        <v>572996.39999999991</v>
      </c>
    </row>
    <row r="11" spans="1:7" x14ac:dyDescent="0.25">
      <c r="A11" s="79" t="s">
        <v>309</v>
      </c>
      <c r="B11" s="143">
        <v>8530902.9100000001</v>
      </c>
      <c r="C11" s="218">
        <v>-540668.91</v>
      </c>
      <c r="D11" s="217">
        <v>7990234</v>
      </c>
      <c r="E11" s="218">
        <v>7949447.4500000002</v>
      </c>
      <c r="F11" s="218">
        <v>7949447.4500000002</v>
      </c>
      <c r="G11" s="217">
        <v>40786.549999999814</v>
      </c>
    </row>
    <row r="12" spans="1:7" x14ac:dyDescent="0.25">
      <c r="A12" s="79" t="s">
        <v>310</v>
      </c>
      <c r="B12" s="142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9" t="s">
        <v>311</v>
      </c>
      <c r="B13" s="143">
        <v>1245352.83</v>
      </c>
      <c r="C13" s="218">
        <v>0</v>
      </c>
      <c r="D13" s="217">
        <v>1245352.83</v>
      </c>
      <c r="E13" s="218">
        <v>1101945.07</v>
      </c>
      <c r="F13" s="218">
        <v>1101945.07</v>
      </c>
      <c r="G13" s="217">
        <v>143407.76</v>
      </c>
    </row>
    <row r="14" spans="1:7" x14ac:dyDescent="0.25">
      <c r="A14" s="79" t="s">
        <v>312</v>
      </c>
      <c r="B14" s="143">
        <v>2366143.2200000002</v>
      </c>
      <c r="C14" s="218">
        <v>0</v>
      </c>
      <c r="D14" s="217">
        <v>2366143.2200000002</v>
      </c>
      <c r="E14" s="218">
        <v>2318862.52</v>
      </c>
      <c r="F14" s="218">
        <v>2023743.89</v>
      </c>
      <c r="G14" s="217">
        <v>47280.700000000186</v>
      </c>
    </row>
    <row r="15" spans="1:7" x14ac:dyDescent="0.25">
      <c r="A15" s="79" t="s">
        <v>313</v>
      </c>
      <c r="B15" s="143">
        <v>1696020.41</v>
      </c>
      <c r="C15" s="218">
        <v>540668.91</v>
      </c>
      <c r="D15" s="217">
        <v>2236689.3199999998</v>
      </c>
      <c r="E15" s="218">
        <v>1895167.93</v>
      </c>
      <c r="F15" s="218">
        <v>1895167.93</v>
      </c>
      <c r="G15" s="217">
        <v>341521.3899999999</v>
      </c>
    </row>
    <row r="16" spans="1:7" x14ac:dyDescent="0.25">
      <c r="A16" s="79" t="s">
        <v>314</v>
      </c>
      <c r="B16" s="142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9" t="s">
        <v>315</v>
      </c>
      <c r="B17" s="142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8" t="s">
        <v>316</v>
      </c>
      <c r="B18" s="142">
        <v>383896.87</v>
      </c>
      <c r="C18" s="162">
        <f t="shared" ref="C18:G18" si="1">SUM(C19:C27)</f>
        <v>282324.32</v>
      </c>
      <c r="D18" s="162">
        <f t="shared" si="1"/>
        <v>666221.18999999994</v>
      </c>
      <c r="E18" s="162">
        <f t="shared" si="1"/>
        <v>609652.93999999994</v>
      </c>
      <c r="F18" s="162">
        <f t="shared" si="1"/>
        <v>609652.93999999994</v>
      </c>
      <c r="G18" s="162">
        <f t="shared" si="1"/>
        <v>56568.249999999964</v>
      </c>
    </row>
    <row r="19" spans="1:7" x14ac:dyDescent="0.25">
      <c r="A19" s="79" t="s">
        <v>317</v>
      </c>
      <c r="B19" s="143">
        <v>42400</v>
      </c>
      <c r="C19" s="220">
        <v>158503.87</v>
      </c>
      <c r="D19" s="219">
        <v>200903.87</v>
      </c>
      <c r="E19" s="220">
        <v>189168.63</v>
      </c>
      <c r="F19" s="220">
        <v>189168.62</v>
      </c>
      <c r="G19" s="219">
        <v>11735.239999999991</v>
      </c>
    </row>
    <row r="20" spans="1:7" x14ac:dyDescent="0.25">
      <c r="A20" s="79" t="s">
        <v>318</v>
      </c>
      <c r="B20" s="142">
        <v>0</v>
      </c>
      <c r="C20" s="220">
        <v>19800.560000000001</v>
      </c>
      <c r="D20" s="219">
        <v>19800.560000000001</v>
      </c>
      <c r="E20" s="220">
        <v>18976.560000000001</v>
      </c>
      <c r="F20" s="220">
        <v>18976.560000000001</v>
      </c>
      <c r="G20" s="219">
        <v>824</v>
      </c>
    </row>
    <row r="21" spans="1:7" x14ac:dyDescent="0.25">
      <c r="A21" s="79" t="s">
        <v>319</v>
      </c>
      <c r="B21" s="143">
        <v>2000</v>
      </c>
      <c r="C21" s="220">
        <v>-32.950000000000003</v>
      </c>
      <c r="D21" s="219">
        <v>1967.05</v>
      </c>
      <c r="E21" s="220">
        <v>1967.05</v>
      </c>
      <c r="F21" s="220">
        <v>1967.05</v>
      </c>
      <c r="G21" s="219">
        <v>0</v>
      </c>
    </row>
    <row r="22" spans="1:7" x14ac:dyDescent="0.25">
      <c r="A22" s="79" t="s">
        <v>320</v>
      </c>
      <c r="B22" s="143">
        <v>0</v>
      </c>
      <c r="C22" s="220">
        <v>22637.040000000001</v>
      </c>
      <c r="D22" s="219">
        <v>22637.040000000001</v>
      </c>
      <c r="E22" s="220">
        <v>20637.04</v>
      </c>
      <c r="F22" s="220">
        <v>20637.04</v>
      </c>
      <c r="G22" s="219">
        <v>2000</v>
      </c>
    </row>
    <row r="23" spans="1:7" x14ac:dyDescent="0.25">
      <c r="A23" s="79" t="s">
        <v>321</v>
      </c>
      <c r="B23" s="143">
        <v>9500</v>
      </c>
      <c r="C23" s="220">
        <v>1000</v>
      </c>
      <c r="D23" s="219">
        <v>10500</v>
      </c>
      <c r="E23" s="220">
        <v>10324.57</v>
      </c>
      <c r="F23" s="220">
        <v>10324.57</v>
      </c>
      <c r="G23" s="219">
        <v>175.43000000000029</v>
      </c>
    </row>
    <row r="24" spans="1:7" x14ac:dyDescent="0.25">
      <c r="A24" s="79" t="s">
        <v>322</v>
      </c>
      <c r="B24" s="143">
        <v>293996.87</v>
      </c>
      <c r="C24" s="220">
        <v>30147.16</v>
      </c>
      <c r="D24" s="219">
        <v>324144.02999999997</v>
      </c>
      <c r="E24" s="220">
        <v>297091.37</v>
      </c>
      <c r="F24" s="220">
        <v>297091.37</v>
      </c>
      <c r="G24" s="219">
        <v>27052.659999999974</v>
      </c>
    </row>
    <row r="25" spans="1:7" x14ac:dyDescent="0.25">
      <c r="A25" s="79" t="s">
        <v>323</v>
      </c>
      <c r="B25" s="143">
        <v>2500</v>
      </c>
      <c r="C25" s="220">
        <v>-2500</v>
      </c>
      <c r="D25" s="219">
        <v>0</v>
      </c>
      <c r="E25" s="220">
        <v>0</v>
      </c>
      <c r="F25" s="220">
        <v>0</v>
      </c>
      <c r="G25" s="219">
        <v>0</v>
      </c>
    </row>
    <row r="26" spans="1:7" x14ac:dyDescent="0.25">
      <c r="A26" s="79" t="s">
        <v>324</v>
      </c>
      <c r="B26" s="142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25">
      <c r="A27" s="79" t="s">
        <v>325</v>
      </c>
      <c r="B27" s="143">
        <v>33500</v>
      </c>
      <c r="C27" s="220">
        <v>52768.639999999999</v>
      </c>
      <c r="D27" s="219">
        <v>86268.64</v>
      </c>
      <c r="E27" s="220">
        <v>71487.72</v>
      </c>
      <c r="F27" s="220">
        <v>71487.73</v>
      </c>
      <c r="G27" s="219">
        <v>14780.919999999998</v>
      </c>
    </row>
    <row r="28" spans="1:7" x14ac:dyDescent="0.25">
      <c r="A28" s="78" t="s">
        <v>326</v>
      </c>
      <c r="B28" s="142">
        <v>879803.95000000007</v>
      </c>
      <c r="C28" s="162">
        <f t="shared" ref="C28:G28" si="2">SUM(C29:C37)</f>
        <v>938819.35</v>
      </c>
      <c r="D28" s="162">
        <f t="shared" si="2"/>
        <v>1818623.2999999998</v>
      </c>
      <c r="E28" s="162">
        <f t="shared" si="2"/>
        <v>1683980.41</v>
      </c>
      <c r="F28" s="162">
        <f t="shared" si="2"/>
        <v>1630288.43</v>
      </c>
      <c r="G28" s="162">
        <f t="shared" si="2"/>
        <v>134642.88999999996</v>
      </c>
    </row>
    <row r="29" spans="1:7" x14ac:dyDescent="0.25">
      <c r="A29" s="79" t="s">
        <v>327</v>
      </c>
      <c r="B29" s="143">
        <v>92700.6</v>
      </c>
      <c r="C29" s="222">
        <v>72358.820000000007</v>
      </c>
      <c r="D29" s="221">
        <v>165059.42000000001</v>
      </c>
      <c r="E29" s="222">
        <v>121638.72</v>
      </c>
      <c r="F29" s="222">
        <v>121638.72</v>
      </c>
      <c r="G29" s="221">
        <v>43420.700000000012</v>
      </c>
    </row>
    <row r="30" spans="1:7" x14ac:dyDescent="0.25">
      <c r="A30" s="79" t="s">
        <v>328</v>
      </c>
      <c r="B30" s="143">
        <v>0</v>
      </c>
      <c r="C30" s="222">
        <v>98107.08</v>
      </c>
      <c r="D30" s="221">
        <v>98107.08</v>
      </c>
      <c r="E30" s="222">
        <v>98107.08</v>
      </c>
      <c r="F30" s="222">
        <v>98107.08</v>
      </c>
      <c r="G30" s="221">
        <v>0</v>
      </c>
    </row>
    <row r="31" spans="1:7" x14ac:dyDescent="0.25">
      <c r="A31" s="79" t="s">
        <v>329</v>
      </c>
      <c r="B31" s="143">
        <v>189572</v>
      </c>
      <c r="C31" s="222">
        <v>5702.6</v>
      </c>
      <c r="D31" s="221">
        <v>195274.6</v>
      </c>
      <c r="E31" s="222">
        <v>193516</v>
      </c>
      <c r="F31" s="222">
        <v>193516</v>
      </c>
      <c r="G31" s="221">
        <v>1758.6000000000058</v>
      </c>
    </row>
    <row r="32" spans="1:7" x14ac:dyDescent="0.25">
      <c r="A32" s="79" t="s">
        <v>330</v>
      </c>
      <c r="B32" s="143">
        <v>150021.03</v>
      </c>
      <c r="C32" s="222">
        <v>96276.17</v>
      </c>
      <c r="D32" s="221">
        <v>246297.2</v>
      </c>
      <c r="E32" s="222">
        <v>243884.39</v>
      </c>
      <c r="F32" s="222">
        <v>243884.39</v>
      </c>
      <c r="G32" s="221">
        <v>2412.8099999999977</v>
      </c>
    </row>
    <row r="33" spans="1:7" ht="14.45" customHeight="1" x14ac:dyDescent="0.25">
      <c r="A33" s="79" t="s">
        <v>331</v>
      </c>
      <c r="B33" s="143">
        <v>62729.95</v>
      </c>
      <c r="C33" s="222">
        <v>631684.19999999995</v>
      </c>
      <c r="D33" s="221">
        <v>694414.14999999991</v>
      </c>
      <c r="E33" s="222">
        <v>637711</v>
      </c>
      <c r="F33" s="222">
        <v>637711</v>
      </c>
      <c r="G33" s="221">
        <v>56703.149999999907</v>
      </c>
    </row>
    <row r="34" spans="1:7" ht="14.45" customHeight="1" x14ac:dyDescent="0.25">
      <c r="A34" s="79" t="s">
        <v>332</v>
      </c>
      <c r="B34" s="142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</row>
    <row r="35" spans="1:7" ht="14.45" customHeight="1" x14ac:dyDescent="0.25">
      <c r="A35" s="79" t="s">
        <v>333</v>
      </c>
      <c r="B35" s="143">
        <v>3300</v>
      </c>
      <c r="C35" s="222">
        <v>-3300</v>
      </c>
      <c r="D35" s="221">
        <v>0</v>
      </c>
      <c r="E35" s="222">
        <v>0</v>
      </c>
      <c r="F35" s="222">
        <v>0</v>
      </c>
      <c r="G35" s="221">
        <v>0</v>
      </c>
    </row>
    <row r="36" spans="1:7" ht="14.45" customHeight="1" x14ac:dyDescent="0.25">
      <c r="A36" s="79" t="s">
        <v>334</v>
      </c>
      <c r="B36" s="143">
        <v>39500</v>
      </c>
      <c r="C36" s="222">
        <v>39057.410000000003</v>
      </c>
      <c r="D36" s="221">
        <v>78557.41</v>
      </c>
      <c r="E36" s="222">
        <v>70466.8</v>
      </c>
      <c r="F36" s="222">
        <v>70466.820000000007</v>
      </c>
      <c r="G36" s="221">
        <v>8090.6100000000006</v>
      </c>
    </row>
    <row r="37" spans="1:7" ht="14.45" customHeight="1" x14ac:dyDescent="0.25">
      <c r="A37" s="79" t="s">
        <v>335</v>
      </c>
      <c r="B37" s="143">
        <v>341980.37</v>
      </c>
      <c r="C37" s="222">
        <v>-1066.93</v>
      </c>
      <c r="D37" s="221">
        <v>340913.44</v>
      </c>
      <c r="E37" s="222">
        <v>318656.42</v>
      </c>
      <c r="F37" s="222">
        <v>264964.42</v>
      </c>
      <c r="G37" s="221">
        <v>22257.020000000019</v>
      </c>
    </row>
    <row r="38" spans="1:7" x14ac:dyDescent="0.25">
      <c r="A38" s="78" t="s">
        <v>336</v>
      </c>
      <c r="B38" s="142">
        <v>2482564.71</v>
      </c>
      <c r="C38" s="162">
        <f t="shared" ref="C38:G38" si="3">SUM(C39:C47)</f>
        <v>478415.28</v>
      </c>
      <c r="D38" s="162">
        <f t="shared" si="3"/>
        <v>2960979.99</v>
      </c>
      <c r="E38" s="162">
        <f t="shared" si="3"/>
        <v>2469332.25</v>
      </c>
      <c r="F38" s="162">
        <f t="shared" si="3"/>
        <v>2469332.23</v>
      </c>
      <c r="G38" s="162">
        <f t="shared" si="3"/>
        <v>491647.74000000022</v>
      </c>
    </row>
    <row r="39" spans="1:7" x14ac:dyDescent="0.25">
      <c r="A39" s="79" t="s">
        <v>337</v>
      </c>
      <c r="B39" s="142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</row>
    <row r="40" spans="1:7" x14ac:dyDescent="0.25">
      <c r="A40" s="79" t="s">
        <v>338</v>
      </c>
      <c r="B40" s="142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</row>
    <row r="41" spans="1:7" x14ac:dyDescent="0.25">
      <c r="A41" s="79" t="s">
        <v>339</v>
      </c>
      <c r="B41" s="142">
        <v>0</v>
      </c>
      <c r="C41" s="216">
        <v>0</v>
      </c>
      <c r="D41" s="216">
        <v>0</v>
      </c>
      <c r="E41" s="216">
        <v>0</v>
      </c>
      <c r="F41" s="216">
        <v>0</v>
      </c>
      <c r="G41" s="216">
        <v>0</v>
      </c>
    </row>
    <row r="42" spans="1:7" x14ac:dyDescent="0.25">
      <c r="A42" s="79" t="s">
        <v>340</v>
      </c>
      <c r="B42" s="143">
        <v>2404152.71</v>
      </c>
      <c r="C42" s="224">
        <v>478415.28</v>
      </c>
      <c r="D42" s="223">
        <v>2882567.99</v>
      </c>
      <c r="E42" s="224">
        <v>2390920.25</v>
      </c>
      <c r="F42" s="224">
        <v>2390920.23</v>
      </c>
      <c r="G42" s="223">
        <v>491647.74000000022</v>
      </c>
    </row>
    <row r="43" spans="1:7" x14ac:dyDescent="0.25">
      <c r="A43" s="79" t="s">
        <v>341</v>
      </c>
      <c r="B43" s="143">
        <v>78412</v>
      </c>
      <c r="C43" s="224">
        <v>0</v>
      </c>
      <c r="D43" s="223">
        <v>78412</v>
      </c>
      <c r="E43" s="224">
        <v>78412</v>
      </c>
      <c r="F43" s="224">
        <v>78412</v>
      </c>
      <c r="G43" s="223">
        <v>0</v>
      </c>
    </row>
    <row r="44" spans="1:7" x14ac:dyDescent="0.25">
      <c r="A44" s="79" t="s">
        <v>342</v>
      </c>
      <c r="B44" s="142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</row>
    <row r="45" spans="1:7" x14ac:dyDescent="0.25">
      <c r="A45" s="79" t="s">
        <v>343</v>
      </c>
      <c r="B45" s="142">
        <v>0</v>
      </c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x14ac:dyDescent="0.25">
      <c r="A46" s="79" t="s">
        <v>344</v>
      </c>
      <c r="B46" s="142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</row>
    <row r="47" spans="1:7" x14ac:dyDescent="0.25">
      <c r="A47" s="79" t="s">
        <v>345</v>
      </c>
      <c r="B47" s="142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</row>
    <row r="48" spans="1:7" x14ac:dyDescent="0.25">
      <c r="A48" s="78" t="s">
        <v>346</v>
      </c>
      <c r="B48" s="142">
        <v>0</v>
      </c>
      <c r="C48" s="162">
        <f t="shared" ref="C48:G48" si="4">SUM(C49:C57)</f>
        <v>325519.88</v>
      </c>
      <c r="D48" s="162">
        <f t="shared" si="4"/>
        <v>325519.88</v>
      </c>
      <c r="E48" s="162">
        <f t="shared" si="4"/>
        <v>75519.88</v>
      </c>
      <c r="F48" s="162">
        <f t="shared" si="4"/>
        <v>75519.88</v>
      </c>
      <c r="G48" s="162">
        <f t="shared" si="4"/>
        <v>250000</v>
      </c>
    </row>
    <row r="49" spans="1:7" x14ac:dyDescent="0.25">
      <c r="A49" s="79" t="s">
        <v>347</v>
      </c>
      <c r="B49" s="142">
        <v>0</v>
      </c>
      <c r="C49" s="226">
        <v>325519.88</v>
      </c>
      <c r="D49" s="225">
        <v>325519.88</v>
      </c>
      <c r="E49" s="226">
        <v>75519.88</v>
      </c>
      <c r="F49" s="226">
        <v>75519.88</v>
      </c>
      <c r="G49" s="225">
        <v>250000</v>
      </c>
    </row>
    <row r="50" spans="1:7" x14ac:dyDescent="0.25">
      <c r="A50" s="79" t="s">
        <v>348</v>
      </c>
      <c r="B50" s="142">
        <v>0</v>
      </c>
      <c r="C50" s="162">
        <v>0</v>
      </c>
      <c r="D50" s="162">
        <f t="shared" ref="D50:D82" si="5">B50+C50</f>
        <v>0</v>
      </c>
      <c r="E50" s="162">
        <v>0</v>
      </c>
      <c r="F50" s="162">
        <v>0</v>
      </c>
      <c r="G50" s="162">
        <f t="shared" ref="G50:G57" si="6">D50-E50</f>
        <v>0</v>
      </c>
    </row>
    <row r="51" spans="1:7" x14ac:dyDescent="0.25">
      <c r="A51" s="79" t="s">
        <v>349</v>
      </c>
      <c r="B51" s="142">
        <v>0</v>
      </c>
      <c r="C51" s="162">
        <v>0</v>
      </c>
      <c r="D51" s="162">
        <f t="shared" si="5"/>
        <v>0</v>
      </c>
      <c r="E51" s="162">
        <v>0</v>
      </c>
      <c r="F51" s="162">
        <v>0</v>
      </c>
      <c r="G51" s="162">
        <f t="shared" si="6"/>
        <v>0</v>
      </c>
    </row>
    <row r="52" spans="1:7" x14ac:dyDescent="0.25">
      <c r="A52" s="79" t="s">
        <v>350</v>
      </c>
      <c r="B52" s="142">
        <v>0</v>
      </c>
      <c r="C52" s="162">
        <v>0</v>
      </c>
      <c r="D52" s="162">
        <f t="shared" si="5"/>
        <v>0</v>
      </c>
      <c r="E52" s="162">
        <v>0</v>
      </c>
      <c r="F52" s="162">
        <v>0</v>
      </c>
      <c r="G52" s="162">
        <f t="shared" si="6"/>
        <v>0</v>
      </c>
    </row>
    <row r="53" spans="1:7" x14ac:dyDescent="0.25">
      <c r="A53" s="79" t="s">
        <v>351</v>
      </c>
      <c r="B53" s="142">
        <v>0</v>
      </c>
      <c r="C53" s="162">
        <v>0</v>
      </c>
      <c r="D53" s="162">
        <f t="shared" si="5"/>
        <v>0</v>
      </c>
      <c r="E53" s="162">
        <v>0</v>
      </c>
      <c r="F53" s="162">
        <v>0</v>
      </c>
      <c r="G53" s="162">
        <f t="shared" si="6"/>
        <v>0</v>
      </c>
    </row>
    <row r="54" spans="1:7" x14ac:dyDescent="0.25">
      <c r="A54" s="79" t="s">
        <v>352</v>
      </c>
      <c r="B54" s="142">
        <v>0</v>
      </c>
      <c r="C54" s="162">
        <v>0</v>
      </c>
      <c r="D54" s="162">
        <f t="shared" si="5"/>
        <v>0</v>
      </c>
      <c r="E54" s="162">
        <v>0</v>
      </c>
      <c r="F54" s="162">
        <v>0</v>
      </c>
      <c r="G54" s="162">
        <f t="shared" si="6"/>
        <v>0</v>
      </c>
    </row>
    <row r="55" spans="1:7" x14ac:dyDescent="0.25">
      <c r="A55" s="79" t="s">
        <v>353</v>
      </c>
      <c r="B55" s="142">
        <v>0</v>
      </c>
      <c r="C55" s="162">
        <v>0</v>
      </c>
      <c r="D55" s="162">
        <f t="shared" si="5"/>
        <v>0</v>
      </c>
      <c r="E55" s="162">
        <v>0</v>
      </c>
      <c r="F55" s="162">
        <v>0</v>
      </c>
      <c r="G55" s="162">
        <f t="shared" si="6"/>
        <v>0</v>
      </c>
    </row>
    <row r="56" spans="1:7" x14ac:dyDescent="0.25">
      <c r="A56" s="79" t="s">
        <v>354</v>
      </c>
      <c r="B56" s="142">
        <v>0</v>
      </c>
      <c r="C56" s="162">
        <v>0</v>
      </c>
      <c r="D56" s="162">
        <f t="shared" si="5"/>
        <v>0</v>
      </c>
      <c r="E56" s="162">
        <v>0</v>
      </c>
      <c r="F56" s="162">
        <v>0</v>
      </c>
      <c r="G56" s="162">
        <f t="shared" si="6"/>
        <v>0</v>
      </c>
    </row>
    <row r="57" spans="1:7" x14ac:dyDescent="0.25">
      <c r="A57" s="79" t="s">
        <v>355</v>
      </c>
      <c r="B57" s="142">
        <v>0</v>
      </c>
      <c r="C57" s="162">
        <v>0</v>
      </c>
      <c r="D57" s="162">
        <f t="shared" si="5"/>
        <v>0</v>
      </c>
      <c r="E57" s="162">
        <v>0</v>
      </c>
      <c r="F57" s="162">
        <v>0</v>
      </c>
      <c r="G57" s="162">
        <f t="shared" si="6"/>
        <v>0</v>
      </c>
    </row>
    <row r="58" spans="1:7" x14ac:dyDescent="0.25">
      <c r="A58" s="78" t="s">
        <v>356</v>
      </c>
      <c r="B58" s="142">
        <v>0</v>
      </c>
      <c r="C58" s="162">
        <f t="shared" ref="C58:G58" si="7">SUM(C59:C61)</f>
        <v>0</v>
      </c>
      <c r="D58" s="162">
        <f t="shared" si="7"/>
        <v>0</v>
      </c>
      <c r="E58" s="162">
        <f t="shared" si="7"/>
        <v>0</v>
      </c>
      <c r="F58" s="162">
        <f t="shared" si="7"/>
        <v>0</v>
      </c>
      <c r="G58" s="162">
        <f t="shared" si="7"/>
        <v>0</v>
      </c>
    </row>
    <row r="59" spans="1:7" x14ac:dyDescent="0.25">
      <c r="A59" s="79" t="s">
        <v>357</v>
      </c>
      <c r="B59" s="142">
        <v>0</v>
      </c>
      <c r="C59" s="162">
        <v>0</v>
      </c>
      <c r="D59" s="162">
        <f t="shared" si="5"/>
        <v>0</v>
      </c>
      <c r="E59" s="162">
        <v>0</v>
      </c>
      <c r="F59" s="162">
        <v>0</v>
      </c>
      <c r="G59" s="162">
        <f t="shared" ref="G59:G61" si="8">D59-E59</f>
        <v>0</v>
      </c>
    </row>
    <row r="60" spans="1:7" x14ac:dyDescent="0.25">
      <c r="A60" s="79" t="s">
        <v>358</v>
      </c>
      <c r="B60" s="142">
        <v>0</v>
      </c>
      <c r="C60" s="162">
        <v>0</v>
      </c>
      <c r="D60" s="162">
        <f t="shared" si="5"/>
        <v>0</v>
      </c>
      <c r="E60" s="162">
        <v>0</v>
      </c>
      <c r="F60" s="162">
        <v>0</v>
      </c>
      <c r="G60" s="162">
        <f t="shared" si="8"/>
        <v>0</v>
      </c>
    </row>
    <row r="61" spans="1:7" x14ac:dyDescent="0.25">
      <c r="A61" s="79" t="s">
        <v>359</v>
      </c>
      <c r="B61" s="142">
        <v>0</v>
      </c>
      <c r="C61" s="162">
        <v>0</v>
      </c>
      <c r="D61" s="162">
        <f t="shared" si="5"/>
        <v>0</v>
      </c>
      <c r="E61" s="162">
        <v>0</v>
      </c>
      <c r="F61" s="162">
        <v>0</v>
      </c>
      <c r="G61" s="162">
        <f t="shared" si="8"/>
        <v>0</v>
      </c>
    </row>
    <row r="62" spans="1:7" x14ac:dyDescent="0.25">
      <c r="A62" s="78" t="s">
        <v>360</v>
      </c>
      <c r="B62" s="142">
        <v>100880.59</v>
      </c>
      <c r="C62" s="162">
        <f t="shared" ref="C62:G62" si="9">SUM(C63:C67,C69:C70)</f>
        <v>-100880.59</v>
      </c>
      <c r="D62" s="162">
        <f t="shared" si="9"/>
        <v>0</v>
      </c>
      <c r="E62" s="162">
        <f t="shared" si="9"/>
        <v>0</v>
      </c>
      <c r="F62" s="162">
        <f t="shared" si="9"/>
        <v>0</v>
      </c>
      <c r="G62" s="162">
        <f t="shared" si="9"/>
        <v>0</v>
      </c>
    </row>
    <row r="63" spans="1:7" x14ac:dyDescent="0.25">
      <c r="A63" s="79" t="s">
        <v>361</v>
      </c>
      <c r="B63" s="14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362</v>
      </c>
      <c r="B64" s="14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</row>
    <row r="65" spans="1:7" x14ac:dyDescent="0.25">
      <c r="A65" s="79" t="s">
        <v>363</v>
      </c>
      <c r="B65" s="14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364</v>
      </c>
      <c r="B66" s="14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</row>
    <row r="67" spans="1:7" x14ac:dyDescent="0.25">
      <c r="A67" s="79" t="s">
        <v>365</v>
      </c>
      <c r="B67" s="14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366</v>
      </c>
      <c r="B68" s="14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</row>
    <row r="69" spans="1:7" x14ac:dyDescent="0.25">
      <c r="A69" s="79" t="s">
        <v>367</v>
      </c>
      <c r="B69" s="14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368</v>
      </c>
      <c r="B70" s="143">
        <v>100880.59</v>
      </c>
      <c r="C70" s="183">
        <v>-100880.59</v>
      </c>
      <c r="D70" s="182">
        <v>0</v>
      </c>
      <c r="E70" s="183">
        <v>0</v>
      </c>
      <c r="F70" s="183">
        <v>0</v>
      </c>
      <c r="G70" s="182">
        <v>0</v>
      </c>
    </row>
    <row r="71" spans="1:7" x14ac:dyDescent="0.25">
      <c r="A71" s="78" t="s">
        <v>369</v>
      </c>
      <c r="B71" s="142">
        <v>0</v>
      </c>
      <c r="C71" s="162">
        <f t="shared" ref="C71:G71" si="10">SUM(C72:C74)</f>
        <v>0</v>
      </c>
      <c r="D71" s="162">
        <f t="shared" si="10"/>
        <v>0</v>
      </c>
      <c r="E71" s="162">
        <f t="shared" si="10"/>
        <v>0</v>
      </c>
      <c r="F71" s="162">
        <f t="shared" si="10"/>
        <v>0</v>
      </c>
      <c r="G71" s="162">
        <f t="shared" si="10"/>
        <v>0</v>
      </c>
    </row>
    <row r="72" spans="1:7" x14ac:dyDescent="0.25">
      <c r="A72" s="79" t="s">
        <v>370</v>
      </c>
      <c r="B72" s="142">
        <v>0</v>
      </c>
      <c r="C72" s="162">
        <v>0</v>
      </c>
      <c r="D72" s="162">
        <f t="shared" si="5"/>
        <v>0</v>
      </c>
      <c r="E72" s="162">
        <v>0</v>
      </c>
      <c r="F72" s="162">
        <v>0</v>
      </c>
      <c r="G72" s="162">
        <f t="shared" ref="G72:G74" si="11">D72-E72</f>
        <v>0</v>
      </c>
    </row>
    <row r="73" spans="1:7" x14ac:dyDescent="0.25">
      <c r="A73" s="79" t="s">
        <v>371</v>
      </c>
      <c r="B73" s="142">
        <v>0</v>
      </c>
      <c r="C73" s="162">
        <v>0</v>
      </c>
      <c r="D73" s="162">
        <f t="shared" si="5"/>
        <v>0</v>
      </c>
      <c r="E73" s="162">
        <v>0</v>
      </c>
      <c r="F73" s="162">
        <v>0</v>
      </c>
      <c r="G73" s="162">
        <f t="shared" si="11"/>
        <v>0</v>
      </c>
    </row>
    <row r="74" spans="1:7" x14ac:dyDescent="0.25">
      <c r="A74" s="79" t="s">
        <v>372</v>
      </c>
      <c r="B74" s="142">
        <v>0</v>
      </c>
      <c r="C74" s="162">
        <v>0</v>
      </c>
      <c r="D74" s="162">
        <f t="shared" si="5"/>
        <v>0</v>
      </c>
      <c r="E74" s="162">
        <v>0</v>
      </c>
      <c r="F74" s="162">
        <v>0</v>
      </c>
      <c r="G74" s="162">
        <f t="shared" si="11"/>
        <v>0</v>
      </c>
    </row>
    <row r="75" spans="1:7" x14ac:dyDescent="0.25">
      <c r="A75" s="78" t="s">
        <v>373</v>
      </c>
      <c r="B75" s="142">
        <v>0</v>
      </c>
      <c r="C75" s="162">
        <f t="shared" ref="C75:G75" si="12">SUM(C76:C82)</f>
        <v>0</v>
      </c>
      <c r="D75" s="162">
        <f t="shared" si="12"/>
        <v>0</v>
      </c>
      <c r="E75" s="162">
        <f t="shared" si="12"/>
        <v>0</v>
      </c>
      <c r="F75" s="162">
        <f t="shared" si="12"/>
        <v>0</v>
      </c>
      <c r="G75" s="162">
        <f t="shared" si="12"/>
        <v>0</v>
      </c>
    </row>
    <row r="76" spans="1:7" x14ac:dyDescent="0.25">
      <c r="A76" s="79" t="s">
        <v>374</v>
      </c>
      <c r="B76" s="142">
        <v>0</v>
      </c>
      <c r="C76" s="162">
        <v>0</v>
      </c>
      <c r="D76" s="162">
        <f t="shared" si="5"/>
        <v>0</v>
      </c>
      <c r="E76" s="162">
        <v>0</v>
      </c>
      <c r="F76" s="162">
        <v>0</v>
      </c>
      <c r="G76" s="162">
        <f t="shared" ref="G76:G82" si="13">D76-E76</f>
        <v>0</v>
      </c>
    </row>
    <row r="77" spans="1:7" x14ac:dyDescent="0.25">
      <c r="A77" s="79" t="s">
        <v>375</v>
      </c>
      <c r="B77" s="142">
        <v>0</v>
      </c>
      <c r="C77" s="162">
        <v>0</v>
      </c>
      <c r="D77" s="162">
        <f t="shared" si="5"/>
        <v>0</v>
      </c>
      <c r="E77" s="162">
        <v>0</v>
      </c>
      <c r="F77" s="162">
        <v>0</v>
      </c>
      <c r="G77" s="162">
        <f t="shared" si="13"/>
        <v>0</v>
      </c>
    </row>
    <row r="78" spans="1:7" x14ac:dyDescent="0.25">
      <c r="A78" s="79" t="s">
        <v>376</v>
      </c>
      <c r="B78" s="142">
        <v>0</v>
      </c>
      <c r="C78" s="162">
        <v>0</v>
      </c>
      <c r="D78" s="162">
        <f t="shared" si="5"/>
        <v>0</v>
      </c>
      <c r="E78" s="162">
        <v>0</v>
      </c>
      <c r="F78" s="162">
        <v>0</v>
      </c>
      <c r="G78" s="162">
        <f t="shared" si="13"/>
        <v>0</v>
      </c>
    </row>
    <row r="79" spans="1:7" x14ac:dyDescent="0.25">
      <c r="A79" s="79" t="s">
        <v>377</v>
      </c>
      <c r="B79" s="142">
        <v>0</v>
      </c>
      <c r="C79" s="162">
        <v>0</v>
      </c>
      <c r="D79" s="162">
        <f t="shared" si="5"/>
        <v>0</v>
      </c>
      <c r="E79" s="162">
        <v>0</v>
      </c>
      <c r="F79" s="162">
        <v>0</v>
      </c>
      <c r="G79" s="162">
        <f t="shared" si="13"/>
        <v>0</v>
      </c>
    </row>
    <row r="80" spans="1:7" x14ac:dyDescent="0.25">
      <c r="A80" s="79" t="s">
        <v>378</v>
      </c>
      <c r="B80" s="142">
        <v>0</v>
      </c>
      <c r="C80" s="162">
        <v>0</v>
      </c>
      <c r="D80" s="162">
        <f t="shared" si="5"/>
        <v>0</v>
      </c>
      <c r="E80" s="162">
        <v>0</v>
      </c>
      <c r="F80" s="162">
        <v>0</v>
      </c>
      <c r="G80" s="162">
        <f t="shared" si="13"/>
        <v>0</v>
      </c>
    </row>
    <row r="81" spans="1:7" x14ac:dyDescent="0.25">
      <c r="A81" s="79" t="s">
        <v>379</v>
      </c>
      <c r="B81" s="142">
        <v>0</v>
      </c>
      <c r="C81" s="162">
        <v>0</v>
      </c>
      <c r="D81" s="162">
        <f t="shared" si="5"/>
        <v>0</v>
      </c>
      <c r="E81" s="162">
        <v>0</v>
      </c>
      <c r="F81" s="162">
        <v>0</v>
      </c>
      <c r="G81" s="162">
        <f t="shared" si="13"/>
        <v>0</v>
      </c>
    </row>
    <row r="82" spans="1:7" x14ac:dyDescent="0.25">
      <c r="A82" s="79" t="s">
        <v>380</v>
      </c>
      <c r="B82" s="142">
        <v>0</v>
      </c>
      <c r="C82" s="162">
        <v>0</v>
      </c>
      <c r="D82" s="162">
        <f t="shared" si="5"/>
        <v>0</v>
      </c>
      <c r="E82" s="162">
        <v>0</v>
      </c>
      <c r="F82" s="162">
        <v>0</v>
      </c>
      <c r="G82" s="162">
        <f t="shared" si="13"/>
        <v>0</v>
      </c>
    </row>
    <row r="83" spans="1:7" x14ac:dyDescent="0.25">
      <c r="A83" s="80"/>
      <c r="B83" s="72"/>
      <c r="C83" s="163"/>
      <c r="D83" s="163"/>
      <c r="E83" s="163"/>
      <c r="F83" s="163"/>
      <c r="G83" s="163"/>
    </row>
    <row r="84" spans="1:7" x14ac:dyDescent="0.25">
      <c r="A84" s="29" t="s">
        <v>381</v>
      </c>
      <c r="B84" s="141">
        <v>0</v>
      </c>
      <c r="C84" s="161">
        <f t="shared" ref="C84:G84" si="14">C85+C93+C103+C113+C123+C133+C137+C146+C150</f>
        <v>0</v>
      </c>
      <c r="D84" s="161">
        <f t="shared" si="14"/>
        <v>0</v>
      </c>
      <c r="E84" s="161">
        <f t="shared" si="14"/>
        <v>0</v>
      </c>
      <c r="F84" s="161">
        <f t="shared" si="14"/>
        <v>0</v>
      </c>
      <c r="G84" s="161">
        <f t="shared" si="14"/>
        <v>0</v>
      </c>
    </row>
    <row r="85" spans="1:7" x14ac:dyDescent="0.25">
      <c r="A85" s="78" t="s">
        <v>308</v>
      </c>
      <c r="B85" s="142">
        <v>0</v>
      </c>
      <c r="C85" s="162">
        <f t="shared" ref="C85:G85" si="15">SUM(C86:C92)</f>
        <v>0</v>
      </c>
      <c r="D85" s="162">
        <f t="shared" si="15"/>
        <v>0</v>
      </c>
      <c r="E85" s="162">
        <f t="shared" si="15"/>
        <v>0</v>
      </c>
      <c r="F85" s="162">
        <f t="shared" si="15"/>
        <v>0</v>
      </c>
      <c r="G85" s="162">
        <f t="shared" si="15"/>
        <v>0</v>
      </c>
    </row>
    <row r="86" spans="1:7" x14ac:dyDescent="0.25">
      <c r="A86" s="79" t="s">
        <v>309</v>
      </c>
      <c r="B86" s="142">
        <v>0</v>
      </c>
      <c r="C86" s="162">
        <v>0</v>
      </c>
      <c r="D86" s="162">
        <f t="shared" ref="D86:D92" si="16">B86+C86</f>
        <v>0</v>
      </c>
      <c r="E86" s="162">
        <v>0</v>
      </c>
      <c r="F86" s="162">
        <v>0</v>
      </c>
      <c r="G86" s="162">
        <f t="shared" ref="G86:G92" si="17">D86-E86</f>
        <v>0</v>
      </c>
    </row>
    <row r="87" spans="1:7" x14ac:dyDescent="0.25">
      <c r="A87" s="79" t="s">
        <v>310</v>
      </c>
      <c r="B87" s="142">
        <v>0</v>
      </c>
      <c r="C87" s="162">
        <v>0</v>
      </c>
      <c r="D87" s="162">
        <f t="shared" si="16"/>
        <v>0</v>
      </c>
      <c r="E87" s="162">
        <v>0</v>
      </c>
      <c r="F87" s="162">
        <v>0</v>
      </c>
      <c r="G87" s="162">
        <f t="shared" si="17"/>
        <v>0</v>
      </c>
    </row>
    <row r="88" spans="1:7" x14ac:dyDescent="0.25">
      <c r="A88" s="79" t="s">
        <v>311</v>
      </c>
      <c r="B88" s="142">
        <v>0</v>
      </c>
      <c r="C88" s="162">
        <v>0</v>
      </c>
      <c r="D88" s="162">
        <f t="shared" si="16"/>
        <v>0</v>
      </c>
      <c r="E88" s="162">
        <v>0</v>
      </c>
      <c r="F88" s="162">
        <v>0</v>
      </c>
      <c r="G88" s="162">
        <f t="shared" si="17"/>
        <v>0</v>
      </c>
    </row>
    <row r="89" spans="1:7" x14ac:dyDescent="0.25">
      <c r="A89" s="79" t="s">
        <v>312</v>
      </c>
      <c r="B89" s="142">
        <v>0</v>
      </c>
      <c r="C89" s="162">
        <v>0</v>
      </c>
      <c r="D89" s="162">
        <f t="shared" si="16"/>
        <v>0</v>
      </c>
      <c r="E89" s="162">
        <v>0</v>
      </c>
      <c r="F89" s="162">
        <v>0</v>
      </c>
      <c r="G89" s="162">
        <f t="shared" si="17"/>
        <v>0</v>
      </c>
    </row>
    <row r="90" spans="1:7" x14ac:dyDescent="0.25">
      <c r="A90" s="79" t="s">
        <v>313</v>
      </c>
      <c r="B90" s="142">
        <v>0</v>
      </c>
      <c r="C90" s="162">
        <v>0</v>
      </c>
      <c r="D90" s="162">
        <f t="shared" si="16"/>
        <v>0</v>
      </c>
      <c r="E90" s="162">
        <v>0</v>
      </c>
      <c r="F90" s="162">
        <v>0</v>
      </c>
      <c r="G90" s="162">
        <f t="shared" si="17"/>
        <v>0</v>
      </c>
    </row>
    <row r="91" spans="1:7" x14ac:dyDescent="0.25">
      <c r="A91" s="79" t="s">
        <v>314</v>
      </c>
      <c r="B91" s="142">
        <v>0</v>
      </c>
      <c r="C91" s="162">
        <v>0</v>
      </c>
      <c r="D91" s="162">
        <f t="shared" si="16"/>
        <v>0</v>
      </c>
      <c r="E91" s="162">
        <v>0</v>
      </c>
      <c r="F91" s="162">
        <v>0</v>
      </c>
      <c r="G91" s="162">
        <f t="shared" si="17"/>
        <v>0</v>
      </c>
    </row>
    <row r="92" spans="1:7" x14ac:dyDescent="0.25">
      <c r="A92" s="79" t="s">
        <v>315</v>
      </c>
      <c r="B92" s="142">
        <v>0</v>
      </c>
      <c r="C92" s="162">
        <v>0</v>
      </c>
      <c r="D92" s="162">
        <f t="shared" si="16"/>
        <v>0</v>
      </c>
      <c r="E92" s="162">
        <v>0</v>
      </c>
      <c r="F92" s="162">
        <v>0</v>
      </c>
      <c r="G92" s="162">
        <f t="shared" si="17"/>
        <v>0</v>
      </c>
    </row>
    <row r="93" spans="1:7" x14ac:dyDescent="0.25">
      <c r="A93" s="78" t="s">
        <v>316</v>
      </c>
      <c r="B93" s="142">
        <v>0</v>
      </c>
      <c r="C93" s="162">
        <f t="shared" ref="C93:G93" si="18">SUM(C94:C102)</f>
        <v>0</v>
      </c>
      <c r="D93" s="162">
        <f t="shared" si="18"/>
        <v>0</v>
      </c>
      <c r="E93" s="162">
        <f t="shared" si="18"/>
        <v>0</v>
      </c>
      <c r="F93" s="162">
        <f t="shared" si="18"/>
        <v>0</v>
      </c>
      <c r="G93" s="162">
        <f t="shared" si="18"/>
        <v>0</v>
      </c>
    </row>
    <row r="94" spans="1:7" x14ac:dyDescent="0.25">
      <c r="A94" s="79" t="s">
        <v>317</v>
      </c>
      <c r="B94" s="142">
        <v>0</v>
      </c>
      <c r="C94" s="162">
        <v>0</v>
      </c>
      <c r="D94" s="162">
        <f t="shared" ref="D94:D102" si="19">B94+C94</f>
        <v>0</v>
      </c>
      <c r="E94" s="162">
        <v>0</v>
      </c>
      <c r="F94" s="162">
        <v>0</v>
      </c>
      <c r="G94" s="162">
        <f t="shared" ref="G94:G102" si="20">D94-E94</f>
        <v>0</v>
      </c>
    </row>
    <row r="95" spans="1:7" x14ac:dyDescent="0.25">
      <c r="A95" s="79" t="s">
        <v>318</v>
      </c>
      <c r="B95" s="142">
        <v>0</v>
      </c>
      <c r="C95" s="162">
        <v>0</v>
      </c>
      <c r="D95" s="162">
        <f t="shared" si="19"/>
        <v>0</v>
      </c>
      <c r="E95" s="162">
        <v>0</v>
      </c>
      <c r="F95" s="162">
        <v>0</v>
      </c>
      <c r="G95" s="162">
        <f t="shared" si="20"/>
        <v>0</v>
      </c>
    </row>
    <row r="96" spans="1:7" x14ac:dyDescent="0.25">
      <c r="A96" s="79" t="s">
        <v>319</v>
      </c>
      <c r="B96" s="142">
        <v>0</v>
      </c>
      <c r="C96" s="162">
        <v>0</v>
      </c>
      <c r="D96" s="162">
        <f t="shared" si="19"/>
        <v>0</v>
      </c>
      <c r="E96" s="162">
        <v>0</v>
      </c>
      <c r="F96" s="162">
        <v>0</v>
      </c>
      <c r="G96" s="162">
        <f t="shared" si="20"/>
        <v>0</v>
      </c>
    </row>
    <row r="97" spans="1:7" x14ac:dyDescent="0.25">
      <c r="A97" s="79" t="s">
        <v>320</v>
      </c>
      <c r="B97" s="142">
        <v>0</v>
      </c>
      <c r="C97" s="162">
        <v>0</v>
      </c>
      <c r="D97" s="162">
        <f t="shared" si="19"/>
        <v>0</v>
      </c>
      <c r="E97" s="162">
        <v>0</v>
      </c>
      <c r="F97" s="162">
        <v>0</v>
      </c>
      <c r="G97" s="162">
        <f t="shared" si="20"/>
        <v>0</v>
      </c>
    </row>
    <row r="98" spans="1:7" x14ac:dyDescent="0.25">
      <c r="A98" s="81" t="s">
        <v>321</v>
      </c>
      <c r="B98" s="142">
        <v>0</v>
      </c>
      <c r="C98" s="162">
        <v>0</v>
      </c>
      <c r="D98" s="162">
        <f t="shared" si="19"/>
        <v>0</v>
      </c>
      <c r="E98" s="162">
        <v>0</v>
      </c>
      <c r="F98" s="162">
        <v>0</v>
      </c>
      <c r="G98" s="162">
        <f t="shared" si="20"/>
        <v>0</v>
      </c>
    </row>
    <row r="99" spans="1:7" x14ac:dyDescent="0.25">
      <c r="A99" s="79" t="s">
        <v>322</v>
      </c>
      <c r="B99" s="142">
        <v>0</v>
      </c>
      <c r="C99" s="162">
        <v>0</v>
      </c>
      <c r="D99" s="162">
        <f t="shared" si="19"/>
        <v>0</v>
      </c>
      <c r="E99" s="162">
        <v>0</v>
      </c>
      <c r="F99" s="162">
        <v>0</v>
      </c>
      <c r="G99" s="162">
        <f t="shared" si="20"/>
        <v>0</v>
      </c>
    </row>
    <row r="100" spans="1:7" x14ac:dyDescent="0.25">
      <c r="A100" s="79" t="s">
        <v>323</v>
      </c>
      <c r="B100" s="142">
        <v>0</v>
      </c>
      <c r="C100" s="162">
        <v>0</v>
      </c>
      <c r="D100" s="162">
        <f t="shared" si="19"/>
        <v>0</v>
      </c>
      <c r="E100" s="162">
        <v>0</v>
      </c>
      <c r="F100" s="162">
        <v>0</v>
      </c>
      <c r="G100" s="162">
        <f t="shared" si="20"/>
        <v>0</v>
      </c>
    </row>
    <row r="101" spans="1:7" x14ac:dyDescent="0.25">
      <c r="A101" s="79" t="s">
        <v>324</v>
      </c>
      <c r="B101" s="142">
        <v>0</v>
      </c>
      <c r="C101" s="162">
        <v>0</v>
      </c>
      <c r="D101" s="162">
        <f t="shared" si="19"/>
        <v>0</v>
      </c>
      <c r="E101" s="162">
        <v>0</v>
      </c>
      <c r="F101" s="162">
        <v>0</v>
      </c>
      <c r="G101" s="162">
        <f t="shared" si="20"/>
        <v>0</v>
      </c>
    </row>
    <row r="102" spans="1:7" x14ac:dyDescent="0.25">
      <c r="A102" s="79" t="s">
        <v>325</v>
      </c>
      <c r="B102" s="142">
        <v>0</v>
      </c>
      <c r="C102" s="162">
        <v>0</v>
      </c>
      <c r="D102" s="162">
        <f t="shared" si="19"/>
        <v>0</v>
      </c>
      <c r="E102" s="162">
        <v>0</v>
      </c>
      <c r="F102" s="162">
        <v>0</v>
      </c>
      <c r="G102" s="162">
        <f t="shared" si="20"/>
        <v>0</v>
      </c>
    </row>
    <row r="103" spans="1:7" x14ac:dyDescent="0.25">
      <c r="A103" s="78" t="s">
        <v>326</v>
      </c>
      <c r="B103" s="142">
        <v>0</v>
      </c>
      <c r="C103" s="162">
        <f t="shared" ref="C103:G103" si="21">SUM(C104:C112)</f>
        <v>0</v>
      </c>
      <c r="D103" s="162">
        <f t="shared" si="21"/>
        <v>0</v>
      </c>
      <c r="E103" s="162">
        <f t="shared" si="21"/>
        <v>0</v>
      </c>
      <c r="F103" s="162">
        <f t="shared" si="21"/>
        <v>0</v>
      </c>
      <c r="G103" s="162">
        <f t="shared" si="21"/>
        <v>0</v>
      </c>
    </row>
    <row r="104" spans="1:7" x14ac:dyDescent="0.25">
      <c r="A104" s="79" t="s">
        <v>327</v>
      </c>
      <c r="B104" s="142">
        <v>0</v>
      </c>
      <c r="C104" s="162">
        <v>0</v>
      </c>
      <c r="D104" s="162">
        <f t="shared" ref="D104:D112" si="22">B104+C104</f>
        <v>0</v>
      </c>
      <c r="E104" s="162">
        <v>0</v>
      </c>
      <c r="F104" s="162">
        <v>0</v>
      </c>
      <c r="G104" s="162">
        <f t="shared" ref="G104:G112" si="23">D104-E104</f>
        <v>0</v>
      </c>
    </row>
    <row r="105" spans="1:7" x14ac:dyDescent="0.25">
      <c r="A105" s="79" t="s">
        <v>328</v>
      </c>
      <c r="B105" s="142">
        <v>0</v>
      </c>
      <c r="C105" s="162">
        <v>0</v>
      </c>
      <c r="D105" s="162">
        <f t="shared" si="22"/>
        <v>0</v>
      </c>
      <c r="E105" s="162">
        <v>0</v>
      </c>
      <c r="F105" s="162">
        <v>0</v>
      </c>
      <c r="G105" s="162">
        <f t="shared" si="23"/>
        <v>0</v>
      </c>
    </row>
    <row r="106" spans="1:7" x14ac:dyDescent="0.25">
      <c r="A106" s="79" t="s">
        <v>329</v>
      </c>
      <c r="B106" s="142">
        <v>0</v>
      </c>
      <c r="C106" s="162">
        <v>0</v>
      </c>
      <c r="D106" s="162">
        <f t="shared" si="22"/>
        <v>0</v>
      </c>
      <c r="E106" s="162">
        <v>0</v>
      </c>
      <c r="F106" s="162">
        <v>0</v>
      </c>
      <c r="G106" s="162">
        <f t="shared" si="23"/>
        <v>0</v>
      </c>
    </row>
    <row r="107" spans="1:7" x14ac:dyDescent="0.25">
      <c r="A107" s="79" t="s">
        <v>330</v>
      </c>
      <c r="B107" s="142">
        <v>0</v>
      </c>
      <c r="C107" s="162">
        <v>0</v>
      </c>
      <c r="D107" s="162">
        <f t="shared" si="22"/>
        <v>0</v>
      </c>
      <c r="E107" s="162">
        <v>0</v>
      </c>
      <c r="F107" s="162">
        <v>0</v>
      </c>
      <c r="G107" s="162">
        <f t="shared" si="23"/>
        <v>0</v>
      </c>
    </row>
    <row r="108" spans="1:7" x14ac:dyDescent="0.25">
      <c r="A108" s="79" t="s">
        <v>331</v>
      </c>
      <c r="B108" s="142">
        <v>0</v>
      </c>
      <c r="C108" s="162">
        <v>0</v>
      </c>
      <c r="D108" s="162">
        <f t="shared" si="22"/>
        <v>0</v>
      </c>
      <c r="E108" s="162">
        <v>0</v>
      </c>
      <c r="F108" s="162">
        <v>0</v>
      </c>
      <c r="G108" s="162">
        <f t="shared" si="23"/>
        <v>0</v>
      </c>
    </row>
    <row r="109" spans="1:7" x14ac:dyDescent="0.25">
      <c r="A109" s="79" t="s">
        <v>332</v>
      </c>
      <c r="B109" s="142">
        <v>0</v>
      </c>
      <c r="C109" s="162">
        <v>0</v>
      </c>
      <c r="D109" s="162">
        <f t="shared" si="22"/>
        <v>0</v>
      </c>
      <c r="E109" s="162">
        <v>0</v>
      </c>
      <c r="F109" s="162">
        <v>0</v>
      </c>
      <c r="G109" s="162">
        <f t="shared" si="23"/>
        <v>0</v>
      </c>
    </row>
    <row r="110" spans="1:7" x14ac:dyDescent="0.25">
      <c r="A110" s="79" t="s">
        <v>333</v>
      </c>
      <c r="B110" s="142">
        <v>0</v>
      </c>
      <c r="C110" s="162">
        <v>0</v>
      </c>
      <c r="D110" s="162">
        <f t="shared" si="22"/>
        <v>0</v>
      </c>
      <c r="E110" s="162">
        <v>0</v>
      </c>
      <c r="F110" s="162">
        <v>0</v>
      </c>
      <c r="G110" s="162">
        <f t="shared" si="23"/>
        <v>0</v>
      </c>
    </row>
    <row r="111" spans="1:7" x14ac:dyDescent="0.25">
      <c r="A111" s="79" t="s">
        <v>334</v>
      </c>
      <c r="B111" s="142">
        <v>0</v>
      </c>
      <c r="C111" s="162">
        <v>0</v>
      </c>
      <c r="D111" s="162">
        <f t="shared" si="22"/>
        <v>0</v>
      </c>
      <c r="E111" s="162">
        <v>0</v>
      </c>
      <c r="F111" s="162">
        <v>0</v>
      </c>
      <c r="G111" s="162">
        <f t="shared" si="23"/>
        <v>0</v>
      </c>
    </row>
    <row r="112" spans="1:7" x14ac:dyDescent="0.25">
      <c r="A112" s="79" t="s">
        <v>335</v>
      </c>
      <c r="B112" s="142">
        <v>0</v>
      </c>
      <c r="C112" s="162">
        <v>0</v>
      </c>
      <c r="D112" s="162">
        <f t="shared" si="22"/>
        <v>0</v>
      </c>
      <c r="E112" s="162">
        <v>0</v>
      </c>
      <c r="F112" s="162">
        <v>0</v>
      </c>
      <c r="G112" s="162">
        <f t="shared" si="23"/>
        <v>0</v>
      </c>
    </row>
    <row r="113" spans="1:7" x14ac:dyDescent="0.25">
      <c r="A113" s="78" t="s">
        <v>336</v>
      </c>
      <c r="B113" s="142">
        <v>0</v>
      </c>
      <c r="C113" s="162">
        <f t="shared" ref="C113:G113" si="24">SUM(C114:C122)</f>
        <v>0</v>
      </c>
      <c r="D113" s="162">
        <f t="shared" si="24"/>
        <v>0</v>
      </c>
      <c r="E113" s="162">
        <f t="shared" si="24"/>
        <v>0</v>
      </c>
      <c r="F113" s="162">
        <f t="shared" si="24"/>
        <v>0</v>
      </c>
      <c r="G113" s="162">
        <f t="shared" si="24"/>
        <v>0</v>
      </c>
    </row>
    <row r="114" spans="1:7" x14ac:dyDescent="0.25">
      <c r="A114" s="79" t="s">
        <v>337</v>
      </c>
      <c r="B114" s="142">
        <v>0</v>
      </c>
      <c r="C114" s="162">
        <v>0</v>
      </c>
      <c r="D114" s="162">
        <f t="shared" ref="D114:D122" si="25">B114+C114</f>
        <v>0</v>
      </c>
      <c r="E114" s="162">
        <v>0</v>
      </c>
      <c r="F114" s="162">
        <v>0</v>
      </c>
      <c r="G114" s="162">
        <f t="shared" ref="G114:G122" si="26">D114-E114</f>
        <v>0</v>
      </c>
    </row>
    <row r="115" spans="1:7" x14ac:dyDescent="0.25">
      <c r="A115" s="79" t="s">
        <v>338</v>
      </c>
      <c r="B115" s="142">
        <v>0</v>
      </c>
      <c r="C115" s="162">
        <v>0</v>
      </c>
      <c r="D115" s="162">
        <f t="shared" si="25"/>
        <v>0</v>
      </c>
      <c r="E115" s="162">
        <v>0</v>
      </c>
      <c r="F115" s="162">
        <v>0</v>
      </c>
      <c r="G115" s="162">
        <f t="shared" si="26"/>
        <v>0</v>
      </c>
    </row>
    <row r="116" spans="1:7" x14ac:dyDescent="0.25">
      <c r="A116" s="79" t="s">
        <v>339</v>
      </c>
      <c r="B116" s="142">
        <v>0</v>
      </c>
      <c r="C116" s="162">
        <v>0</v>
      </c>
      <c r="D116" s="162">
        <f t="shared" si="25"/>
        <v>0</v>
      </c>
      <c r="E116" s="162">
        <v>0</v>
      </c>
      <c r="F116" s="162">
        <v>0</v>
      </c>
      <c r="G116" s="162">
        <f t="shared" si="26"/>
        <v>0</v>
      </c>
    </row>
    <row r="117" spans="1:7" x14ac:dyDescent="0.25">
      <c r="A117" s="79" t="s">
        <v>340</v>
      </c>
      <c r="B117" s="142">
        <v>0</v>
      </c>
      <c r="C117" s="162">
        <v>0</v>
      </c>
      <c r="D117" s="162">
        <f t="shared" si="25"/>
        <v>0</v>
      </c>
      <c r="E117" s="162">
        <v>0</v>
      </c>
      <c r="F117" s="162">
        <v>0</v>
      </c>
      <c r="G117" s="162">
        <f t="shared" si="26"/>
        <v>0</v>
      </c>
    </row>
    <row r="118" spans="1:7" x14ac:dyDescent="0.25">
      <c r="A118" s="79" t="s">
        <v>341</v>
      </c>
      <c r="B118" s="142">
        <v>0</v>
      </c>
      <c r="C118" s="162">
        <v>0</v>
      </c>
      <c r="D118" s="162">
        <f t="shared" si="25"/>
        <v>0</v>
      </c>
      <c r="E118" s="162">
        <v>0</v>
      </c>
      <c r="F118" s="162">
        <v>0</v>
      </c>
      <c r="G118" s="162">
        <f t="shared" si="26"/>
        <v>0</v>
      </c>
    </row>
    <row r="119" spans="1:7" x14ac:dyDescent="0.25">
      <c r="A119" s="79" t="s">
        <v>342</v>
      </c>
      <c r="B119" s="142">
        <v>0</v>
      </c>
      <c r="C119" s="162">
        <v>0</v>
      </c>
      <c r="D119" s="162">
        <f t="shared" si="25"/>
        <v>0</v>
      </c>
      <c r="E119" s="162">
        <v>0</v>
      </c>
      <c r="F119" s="162">
        <v>0</v>
      </c>
      <c r="G119" s="162">
        <f t="shared" si="26"/>
        <v>0</v>
      </c>
    </row>
    <row r="120" spans="1:7" x14ac:dyDescent="0.25">
      <c r="A120" s="79" t="s">
        <v>343</v>
      </c>
      <c r="B120" s="142">
        <v>0</v>
      </c>
      <c r="C120" s="162">
        <v>0</v>
      </c>
      <c r="D120" s="162">
        <f t="shared" si="25"/>
        <v>0</v>
      </c>
      <c r="E120" s="162">
        <v>0</v>
      </c>
      <c r="F120" s="162">
        <v>0</v>
      </c>
      <c r="G120" s="162">
        <f t="shared" si="26"/>
        <v>0</v>
      </c>
    </row>
    <row r="121" spans="1:7" x14ac:dyDescent="0.25">
      <c r="A121" s="79" t="s">
        <v>344</v>
      </c>
      <c r="B121" s="142">
        <v>0</v>
      </c>
      <c r="C121" s="162">
        <v>0</v>
      </c>
      <c r="D121" s="162">
        <f t="shared" si="25"/>
        <v>0</v>
      </c>
      <c r="E121" s="162">
        <v>0</v>
      </c>
      <c r="F121" s="162">
        <v>0</v>
      </c>
      <c r="G121" s="162">
        <f t="shared" si="26"/>
        <v>0</v>
      </c>
    </row>
    <row r="122" spans="1:7" x14ac:dyDescent="0.25">
      <c r="A122" s="79" t="s">
        <v>345</v>
      </c>
      <c r="B122" s="142">
        <v>0</v>
      </c>
      <c r="C122" s="162">
        <v>0</v>
      </c>
      <c r="D122" s="162">
        <f t="shared" si="25"/>
        <v>0</v>
      </c>
      <c r="E122" s="162">
        <v>0</v>
      </c>
      <c r="F122" s="162">
        <v>0</v>
      </c>
      <c r="G122" s="162">
        <f t="shared" si="26"/>
        <v>0</v>
      </c>
    </row>
    <row r="123" spans="1:7" x14ac:dyDescent="0.25">
      <c r="A123" s="78" t="s">
        <v>346</v>
      </c>
      <c r="B123" s="142">
        <v>0</v>
      </c>
      <c r="C123" s="162">
        <f t="shared" ref="C123:G123" si="27">SUM(C124:C132)</f>
        <v>0</v>
      </c>
      <c r="D123" s="162">
        <f t="shared" si="27"/>
        <v>0</v>
      </c>
      <c r="E123" s="162">
        <f t="shared" si="27"/>
        <v>0</v>
      </c>
      <c r="F123" s="162">
        <f t="shared" si="27"/>
        <v>0</v>
      </c>
      <c r="G123" s="162">
        <f t="shared" si="27"/>
        <v>0</v>
      </c>
    </row>
    <row r="124" spans="1:7" x14ac:dyDescent="0.25">
      <c r="A124" s="79" t="s">
        <v>347</v>
      </c>
      <c r="B124" s="142">
        <v>0</v>
      </c>
      <c r="C124" s="162">
        <v>0</v>
      </c>
      <c r="D124" s="162">
        <f t="shared" ref="D124:D132" si="28">B124+C124</f>
        <v>0</v>
      </c>
      <c r="E124" s="162">
        <v>0</v>
      </c>
      <c r="F124" s="162">
        <v>0</v>
      </c>
      <c r="G124" s="162">
        <f t="shared" ref="G124:G132" si="29">D124-E124</f>
        <v>0</v>
      </c>
    </row>
    <row r="125" spans="1:7" x14ac:dyDescent="0.25">
      <c r="A125" s="79" t="s">
        <v>348</v>
      </c>
      <c r="B125" s="142">
        <v>0</v>
      </c>
      <c r="C125" s="162">
        <v>0</v>
      </c>
      <c r="D125" s="162">
        <f t="shared" si="28"/>
        <v>0</v>
      </c>
      <c r="E125" s="162">
        <v>0</v>
      </c>
      <c r="F125" s="162">
        <v>0</v>
      </c>
      <c r="G125" s="162">
        <f t="shared" si="29"/>
        <v>0</v>
      </c>
    </row>
    <row r="126" spans="1:7" x14ac:dyDescent="0.25">
      <c r="A126" s="79" t="s">
        <v>349</v>
      </c>
      <c r="B126" s="142">
        <v>0</v>
      </c>
      <c r="C126" s="162">
        <v>0</v>
      </c>
      <c r="D126" s="162">
        <f t="shared" si="28"/>
        <v>0</v>
      </c>
      <c r="E126" s="162">
        <v>0</v>
      </c>
      <c r="F126" s="162">
        <v>0</v>
      </c>
      <c r="G126" s="162">
        <f t="shared" si="29"/>
        <v>0</v>
      </c>
    </row>
    <row r="127" spans="1:7" x14ac:dyDescent="0.25">
      <c r="A127" s="79" t="s">
        <v>350</v>
      </c>
      <c r="B127" s="142">
        <v>0</v>
      </c>
      <c r="C127" s="162">
        <v>0</v>
      </c>
      <c r="D127" s="162">
        <f t="shared" si="28"/>
        <v>0</v>
      </c>
      <c r="E127" s="162">
        <v>0</v>
      </c>
      <c r="F127" s="162">
        <v>0</v>
      </c>
      <c r="G127" s="162">
        <f t="shared" si="29"/>
        <v>0</v>
      </c>
    </row>
    <row r="128" spans="1:7" x14ac:dyDescent="0.25">
      <c r="A128" s="79" t="s">
        <v>351</v>
      </c>
      <c r="B128" s="142">
        <v>0</v>
      </c>
      <c r="C128" s="162">
        <v>0</v>
      </c>
      <c r="D128" s="162">
        <f t="shared" si="28"/>
        <v>0</v>
      </c>
      <c r="E128" s="162">
        <v>0</v>
      </c>
      <c r="F128" s="162">
        <v>0</v>
      </c>
      <c r="G128" s="162">
        <f t="shared" si="29"/>
        <v>0</v>
      </c>
    </row>
    <row r="129" spans="1:7" x14ac:dyDescent="0.25">
      <c r="A129" s="79" t="s">
        <v>352</v>
      </c>
      <c r="B129" s="142">
        <v>0</v>
      </c>
      <c r="C129" s="162">
        <v>0</v>
      </c>
      <c r="D129" s="162">
        <f t="shared" si="28"/>
        <v>0</v>
      </c>
      <c r="E129" s="162">
        <v>0</v>
      </c>
      <c r="F129" s="162">
        <v>0</v>
      </c>
      <c r="G129" s="162">
        <f t="shared" si="29"/>
        <v>0</v>
      </c>
    </row>
    <row r="130" spans="1:7" x14ac:dyDescent="0.25">
      <c r="A130" s="79" t="s">
        <v>353</v>
      </c>
      <c r="B130" s="142">
        <v>0</v>
      </c>
      <c r="C130" s="162">
        <v>0</v>
      </c>
      <c r="D130" s="162">
        <f t="shared" si="28"/>
        <v>0</v>
      </c>
      <c r="E130" s="162">
        <v>0</v>
      </c>
      <c r="F130" s="162">
        <v>0</v>
      </c>
      <c r="G130" s="162">
        <f t="shared" si="29"/>
        <v>0</v>
      </c>
    </row>
    <row r="131" spans="1:7" x14ac:dyDescent="0.25">
      <c r="A131" s="79" t="s">
        <v>354</v>
      </c>
      <c r="B131" s="142">
        <v>0</v>
      </c>
      <c r="C131" s="162">
        <v>0</v>
      </c>
      <c r="D131" s="162">
        <f t="shared" si="28"/>
        <v>0</v>
      </c>
      <c r="E131" s="162">
        <v>0</v>
      </c>
      <c r="F131" s="162">
        <v>0</v>
      </c>
      <c r="G131" s="162">
        <f t="shared" si="29"/>
        <v>0</v>
      </c>
    </row>
    <row r="132" spans="1:7" x14ac:dyDescent="0.25">
      <c r="A132" s="79" t="s">
        <v>355</v>
      </c>
      <c r="B132" s="142">
        <v>0</v>
      </c>
      <c r="C132" s="162">
        <v>0</v>
      </c>
      <c r="D132" s="162">
        <f t="shared" si="28"/>
        <v>0</v>
      </c>
      <c r="E132" s="162">
        <v>0</v>
      </c>
      <c r="F132" s="162">
        <v>0</v>
      </c>
      <c r="G132" s="162">
        <f t="shared" si="29"/>
        <v>0</v>
      </c>
    </row>
    <row r="133" spans="1:7" x14ac:dyDescent="0.25">
      <c r="A133" s="78" t="s">
        <v>356</v>
      </c>
      <c r="B133" s="142">
        <v>0</v>
      </c>
      <c r="C133" s="162">
        <f t="shared" ref="C133:G133" si="30">SUM(C134:C136)</f>
        <v>0</v>
      </c>
      <c r="D133" s="162">
        <f t="shared" si="30"/>
        <v>0</v>
      </c>
      <c r="E133" s="162">
        <f t="shared" si="30"/>
        <v>0</v>
      </c>
      <c r="F133" s="162">
        <f t="shared" si="30"/>
        <v>0</v>
      </c>
      <c r="G133" s="162">
        <f t="shared" si="30"/>
        <v>0</v>
      </c>
    </row>
    <row r="134" spans="1:7" x14ac:dyDescent="0.25">
      <c r="A134" s="79" t="s">
        <v>357</v>
      </c>
      <c r="B134" s="142">
        <v>0</v>
      </c>
      <c r="C134" s="162">
        <v>0</v>
      </c>
      <c r="D134" s="162">
        <f t="shared" ref="D134:D157" si="31">B134+C134</f>
        <v>0</v>
      </c>
      <c r="E134" s="162">
        <v>0</v>
      </c>
      <c r="F134" s="162">
        <v>0</v>
      </c>
      <c r="G134" s="162">
        <f t="shared" ref="G134:G136" si="32">D134-E134</f>
        <v>0</v>
      </c>
    </row>
    <row r="135" spans="1:7" x14ac:dyDescent="0.25">
      <c r="A135" s="79" t="s">
        <v>358</v>
      </c>
      <c r="B135" s="142">
        <v>0</v>
      </c>
      <c r="C135" s="162">
        <v>0</v>
      </c>
      <c r="D135" s="162">
        <f t="shared" si="31"/>
        <v>0</v>
      </c>
      <c r="E135" s="162">
        <v>0</v>
      </c>
      <c r="F135" s="162">
        <v>0</v>
      </c>
      <c r="G135" s="162">
        <f t="shared" si="32"/>
        <v>0</v>
      </c>
    </row>
    <row r="136" spans="1:7" x14ac:dyDescent="0.25">
      <c r="A136" s="79" t="s">
        <v>359</v>
      </c>
      <c r="B136" s="142">
        <v>0</v>
      </c>
      <c r="C136" s="162">
        <v>0</v>
      </c>
      <c r="D136" s="162">
        <f t="shared" si="31"/>
        <v>0</v>
      </c>
      <c r="E136" s="162">
        <v>0</v>
      </c>
      <c r="F136" s="162">
        <v>0</v>
      </c>
      <c r="G136" s="162">
        <f t="shared" si="32"/>
        <v>0</v>
      </c>
    </row>
    <row r="137" spans="1:7" x14ac:dyDescent="0.25">
      <c r="A137" s="78" t="s">
        <v>360</v>
      </c>
      <c r="B137" s="142">
        <v>0</v>
      </c>
      <c r="C137" s="162">
        <f t="shared" ref="C137:G137" si="33">SUM(C138:C142,C144:C145)</f>
        <v>0</v>
      </c>
      <c r="D137" s="162">
        <f t="shared" si="33"/>
        <v>0</v>
      </c>
      <c r="E137" s="162">
        <f t="shared" si="33"/>
        <v>0</v>
      </c>
      <c r="F137" s="162">
        <f t="shared" si="33"/>
        <v>0</v>
      </c>
      <c r="G137" s="162">
        <f t="shared" si="33"/>
        <v>0</v>
      </c>
    </row>
    <row r="138" spans="1:7" x14ac:dyDescent="0.25">
      <c r="A138" s="79" t="s">
        <v>361</v>
      </c>
      <c r="B138" s="142">
        <v>0</v>
      </c>
      <c r="C138" s="162">
        <v>0</v>
      </c>
      <c r="D138" s="162">
        <f t="shared" si="31"/>
        <v>0</v>
      </c>
      <c r="E138" s="162">
        <v>0</v>
      </c>
      <c r="F138" s="162">
        <v>0</v>
      </c>
      <c r="G138" s="162">
        <f t="shared" ref="G138:G145" si="34">D138-E138</f>
        <v>0</v>
      </c>
    </row>
    <row r="139" spans="1:7" x14ac:dyDescent="0.25">
      <c r="A139" s="79" t="s">
        <v>362</v>
      </c>
      <c r="B139" s="142">
        <v>0</v>
      </c>
      <c r="C139" s="162">
        <v>0</v>
      </c>
      <c r="D139" s="162">
        <f t="shared" si="31"/>
        <v>0</v>
      </c>
      <c r="E139" s="162">
        <v>0</v>
      </c>
      <c r="F139" s="162">
        <v>0</v>
      </c>
      <c r="G139" s="162">
        <f t="shared" si="34"/>
        <v>0</v>
      </c>
    </row>
    <row r="140" spans="1:7" x14ac:dyDescent="0.25">
      <c r="A140" s="79" t="s">
        <v>363</v>
      </c>
      <c r="B140" s="142">
        <v>0</v>
      </c>
      <c r="C140" s="162">
        <v>0</v>
      </c>
      <c r="D140" s="162">
        <f t="shared" si="31"/>
        <v>0</v>
      </c>
      <c r="E140" s="162">
        <v>0</v>
      </c>
      <c r="F140" s="162">
        <v>0</v>
      </c>
      <c r="G140" s="162">
        <f t="shared" si="34"/>
        <v>0</v>
      </c>
    </row>
    <row r="141" spans="1:7" x14ac:dyDescent="0.25">
      <c r="A141" s="79" t="s">
        <v>364</v>
      </c>
      <c r="B141" s="142">
        <v>0</v>
      </c>
      <c r="C141" s="162">
        <v>0</v>
      </c>
      <c r="D141" s="162">
        <f t="shared" si="31"/>
        <v>0</v>
      </c>
      <c r="E141" s="162">
        <v>0</v>
      </c>
      <c r="F141" s="162">
        <v>0</v>
      </c>
      <c r="G141" s="162">
        <f t="shared" si="34"/>
        <v>0</v>
      </c>
    </row>
    <row r="142" spans="1:7" x14ac:dyDescent="0.25">
      <c r="A142" s="79" t="s">
        <v>365</v>
      </c>
      <c r="B142" s="142">
        <v>0</v>
      </c>
      <c r="C142" s="162">
        <v>0</v>
      </c>
      <c r="D142" s="162">
        <f t="shared" si="31"/>
        <v>0</v>
      </c>
      <c r="E142" s="162">
        <v>0</v>
      </c>
      <c r="F142" s="162">
        <v>0</v>
      </c>
      <c r="G142" s="162">
        <f t="shared" si="34"/>
        <v>0</v>
      </c>
    </row>
    <row r="143" spans="1:7" x14ac:dyDescent="0.25">
      <c r="A143" s="79" t="s">
        <v>366</v>
      </c>
      <c r="B143" s="142">
        <v>0</v>
      </c>
      <c r="C143" s="162">
        <v>0</v>
      </c>
      <c r="D143" s="162">
        <f t="shared" si="31"/>
        <v>0</v>
      </c>
      <c r="E143" s="162">
        <v>0</v>
      </c>
      <c r="F143" s="162">
        <v>0</v>
      </c>
      <c r="G143" s="162">
        <f t="shared" si="34"/>
        <v>0</v>
      </c>
    </row>
    <row r="144" spans="1:7" x14ac:dyDescent="0.25">
      <c r="A144" s="79" t="s">
        <v>367</v>
      </c>
      <c r="B144" s="142">
        <v>0</v>
      </c>
      <c r="C144" s="162">
        <v>0</v>
      </c>
      <c r="D144" s="162">
        <f t="shared" si="31"/>
        <v>0</v>
      </c>
      <c r="E144" s="162">
        <v>0</v>
      </c>
      <c r="F144" s="162">
        <v>0</v>
      </c>
      <c r="G144" s="162">
        <f t="shared" si="34"/>
        <v>0</v>
      </c>
    </row>
    <row r="145" spans="1:7" x14ac:dyDescent="0.25">
      <c r="A145" s="79" t="s">
        <v>368</v>
      </c>
      <c r="B145" s="142">
        <v>0</v>
      </c>
      <c r="C145" s="162">
        <v>0</v>
      </c>
      <c r="D145" s="162">
        <f t="shared" si="31"/>
        <v>0</v>
      </c>
      <c r="E145" s="162">
        <v>0</v>
      </c>
      <c r="F145" s="162">
        <v>0</v>
      </c>
      <c r="G145" s="162">
        <f t="shared" si="34"/>
        <v>0</v>
      </c>
    </row>
    <row r="146" spans="1:7" x14ac:dyDescent="0.25">
      <c r="A146" s="78" t="s">
        <v>369</v>
      </c>
      <c r="B146" s="142">
        <v>0</v>
      </c>
      <c r="C146" s="162">
        <f t="shared" ref="C146:G146" si="35">SUM(C147:C149)</f>
        <v>0</v>
      </c>
      <c r="D146" s="162">
        <f t="shared" si="35"/>
        <v>0</v>
      </c>
      <c r="E146" s="162">
        <f t="shared" si="35"/>
        <v>0</v>
      </c>
      <c r="F146" s="162">
        <f t="shared" si="35"/>
        <v>0</v>
      </c>
      <c r="G146" s="162">
        <f t="shared" si="35"/>
        <v>0</v>
      </c>
    </row>
    <row r="147" spans="1:7" x14ac:dyDescent="0.25">
      <c r="A147" s="79" t="s">
        <v>370</v>
      </c>
      <c r="B147" s="142">
        <v>0</v>
      </c>
      <c r="C147" s="162">
        <v>0</v>
      </c>
      <c r="D147" s="162">
        <f t="shared" si="31"/>
        <v>0</v>
      </c>
      <c r="E147" s="162">
        <v>0</v>
      </c>
      <c r="F147" s="162">
        <v>0</v>
      </c>
      <c r="G147" s="162">
        <f t="shared" ref="G147:G149" si="36">D147-E147</f>
        <v>0</v>
      </c>
    </row>
    <row r="148" spans="1:7" x14ac:dyDescent="0.25">
      <c r="A148" s="79" t="s">
        <v>371</v>
      </c>
      <c r="B148" s="142">
        <v>0</v>
      </c>
      <c r="C148" s="162">
        <v>0</v>
      </c>
      <c r="D148" s="162">
        <f t="shared" si="31"/>
        <v>0</v>
      </c>
      <c r="E148" s="162">
        <v>0</v>
      </c>
      <c r="F148" s="162">
        <v>0</v>
      </c>
      <c r="G148" s="162">
        <f t="shared" si="36"/>
        <v>0</v>
      </c>
    </row>
    <row r="149" spans="1:7" x14ac:dyDescent="0.25">
      <c r="A149" s="79" t="s">
        <v>372</v>
      </c>
      <c r="B149" s="142">
        <v>0</v>
      </c>
      <c r="C149" s="162">
        <v>0</v>
      </c>
      <c r="D149" s="162">
        <f t="shared" si="31"/>
        <v>0</v>
      </c>
      <c r="E149" s="162">
        <v>0</v>
      </c>
      <c r="F149" s="162">
        <v>0</v>
      </c>
      <c r="G149" s="162">
        <f t="shared" si="36"/>
        <v>0</v>
      </c>
    </row>
    <row r="150" spans="1:7" x14ac:dyDescent="0.25">
      <c r="A150" s="78" t="s">
        <v>373</v>
      </c>
      <c r="B150" s="142">
        <v>0</v>
      </c>
      <c r="C150" s="162">
        <f t="shared" ref="C150:G150" si="37">SUM(C151:C157)</f>
        <v>0</v>
      </c>
      <c r="D150" s="162">
        <f t="shared" si="37"/>
        <v>0</v>
      </c>
      <c r="E150" s="162">
        <f t="shared" si="37"/>
        <v>0</v>
      </c>
      <c r="F150" s="162">
        <f t="shared" si="37"/>
        <v>0</v>
      </c>
      <c r="G150" s="162">
        <f t="shared" si="37"/>
        <v>0</v>
      </c>
    </row>
    <row r="151" spans="1:7" x14ac:dyDescent="0.25">
      <c r="A151" s="79" t="s">
        <v>374</v>
      </c>
      <c r="B151" s="142">
        <v>0</v>
      </c>
      <c r="C151" s="162">
        <v>0</v>
      </c>
      <c r="D151" s="162">
        <f t="shared" si="31"/>
        <v>0</v>
      </c>
      <c r="E151" s="162">
        <v>0</v>
      </c>
      <c r="F151" s="162">
        <v>0</v>
      </c>
      <c r="G151" s="162">
        <f t="shared" ref="G151:G157" si="38">D151-E151</f>
        <v>0</v>
      </c>
    </row>
    <row r="152" spans="1:7" x14ac:dyDescent="0.25">
      <c r="A152" s="79" t="s">
        <v>375</v>
      </c>
      <c r="B152" s="142">
        <v>0</v>
      </c>
      <c r="C152" s="162">
        <v>0</v>
      </c>
      <c r="D152" s="162">
        <f t="shared" si="31"/>
        <v>0</v>
      </c>
      <c r="E152" s="162">
        <v>0</v>
      </c>
      <c r="F152" s="162">
        <v>0</v>
      </c>
      <c r="G152" s="162">
        <f t="shared" si="38"/>
        <v>0</v>
      </c>
    </row>
    <row r="153" spans="1:7" x14ac:dyDescent="0.25">
      <c r="A153" s="79" t="s">
        <v>376</v>
      </c>
      <c r="B153" s="142">
        <v>0</v>
      </c>
      <c r="C153" s="162">
        <v>0</v>
      </c>
      <c r="D153" s="162">
        <f t="shared" si="31"/>
        <v>0</v>
      </c>
      <c r="E153" s="162">
        <v>0</v>
      </c>
      <c r="F153" s="162">
        <v>0</v>
      </c>
      <c r="G153" s="162">
        <f t="shared" si="38"/>
        <v>0</v>
      </c>
    </row>
    <row r="154" spans="1:7" x14ac:dyDescent="0.25">
      <c r="A154" s="81" t="s">
        <v>377</v>
      </c>
      <c r="B154" s="142">
        <v>0</v>
      </c>
      <c r="C154" s="162">
        <v>0</v>
      </c>
      <c r="D154" s="162">
        <f t="shared" si="31"/>
        <v>0</v>
      </c>
      <c r="E154" s="162">
        <v>0</v>
      </c>
      <c r="F154" s="162">
        <v>0</v>
      </c>
      <c r="G154" s="162">
        <f t="shared" si="38"/>
        <v>0</v>
      </c>
    </row>
    <row r="155" spans="1:7" x14ac:dyDescent="0.25">
      <c r="A155" s="79" t="s">
        <v>378</v>
      </c>
      <c r="B155" s="142">
        <v>0</v>
      </c>
      <c r="C155" s="162">
        <v>0</v>
      </c>
      <c r="D155" s="162">
        <f t="shared" si="31"/>
        <v>0</v>
      </c>
      <c r="E155" s="162">
        <v>0</v>
      </c>
      <c r="F155" s="162">
        <v>0</v>
      </c>
      <c r="G155" s="162">
        <f t="shared" si="38"/>
        <v>0</v>
      </c>
    </row>
    <row r="156" spans="1:7" x14ac:dyDescent="0.25">
      <c r="A156" s="79" t="s">
        <v>379</v>
      </c>
      <c r="B156" s="142">
        <v>0</v>
      </c>
      <c r="C156" s="162">
        <v>0</v>
      </c>
      <c r="D156" s="162">
        <f t="shared" si="31"/>
        <v>0</v>
      </c>
      <c r="E156" s="162">
        <v>0</v>
      </c>
      <c r="F156" s="162">
        <v>0</v>
      </c>
      <c r="G156" s="162">
        <f t="shared" si="38"/>
        <v>0</v>
      </c>
    </row>
    <row r="157" spans="1:7" x14ac:dyDescent="0.25">
      <c r="A157" s="79" t="s">
        <v>380</v>
      </c>
      <c r="B157" s="142">
        <v>0</v>
      </c>
      <c r="C157" s="162">
        <v>0</v>
      </c>
      <c r="D157" s="162">
        <f t="shared" si="31"/>
        <v>0</v>
      </c>
      <c r="E157" s="162">
        <v>0</v>
      </c>
      <c r="F157" s="162">
        <v>0</v>
      </c>
      <c r="G157" s="162">
        <f t="shared" si="38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382</v>
      </c>
      <c r="B159" s="141">
        <v>17685565.489999998</v>
      </c>
      <c r="C159" s="161">
        <f t="shared" ref="C159:G159" si="39">C9+C84</f>
        <v>1924198.24</v>
      </c>
      <c r="D159" s="161">
        <f t="shared" si="39"/>
        <v>19609763.73</v>
      </c>
      <c r="E159" s="161">
        <f t="shared" si="39"/>
        <v>18103908.449999999</v>
      </c>
      <c r="F159" s="161">
        <f t="shared" si="39"/>
        <v>17755097.819999997</v>
      </c>
      <c r="G159" s="161">
        <f t="shared" si="39"/>
        <v>1505855.28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opLeftCell="A20" zoomScaleNormal="100" workbookViewId="0">
      <selection activeCell="D44" sqref="D44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4" t="s">
        <v>383</v>
      </c>
      <c r="B1" s="255"/>
      <c r="C1" s="255"/>
      <c r="D1" s="255"/>
      <c r="E1" s="255"/>
      <c r="F1" s="255"/>
      <c r="G1" s="25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384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49" t="s">
        <v>4</v>
      </c>
      <c r="B7" s="251" t="s">
        <v>301</v>
      </c>
      <c r="C7" s="251"/>
      <c r="D7" s="251"/>
      <c r="E7" s="251"/>
      <c r="F7" s="251"/>
      <c r="G7" s="253" t="s">
        <v>302</v>
      </c>
    </row>
    <row r="8" spans="1:7" ht="30" x14ac:dyDescent="0.25">
      <c r="A8" s="250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252"/>
    </row>
    <row r="9" spans="1:7" ht="15.75" customHeight="1" x14ac:dyDescent="0.25">
      <c r="A9" s="27" t="s">
        <v>385</v>
      </c>
      <c r="B9" s="144">
        <v>17685565.490000002</v>
      </c>
      <c r="C9" s="184">
        <f>SUM(C10:C31)</f>
        <v>1924198.2400000002</v>
      </c>
      <c r="D9" s="184">
        <f>SUM(D10:D31)</f>
        <v>19609763.73</v>
      </c>
      <c r="E9" s="184">
        <f>SUM(E10:E31)</f>
        <v>18103908.449999996</v>
      </c>
      <c r="F9" s="184">
        <f>SUM(F10:F31)</f>
        <v>17755097.82</v>
      </c>
      <c r="G9" s="184">
        <f>SUM(G10:G31)</f>
        <v>1505855.2799999993</v>
      </c>
    </row>
    <row r="10" spans="1:7" x14ac:dyDescent="0.25">
      <c r="A10" s="60" t="s">
        <v>581</v>
      </c>
      <c r="B10" s="145">
        <v>925205.85</v>
      </c>
      <c r="C10" s="228">
        <v>-925205.85</v>
      </c>
      <c r="D10" s="227">
        <v>0</v>
      </c>
      <c r="E10" s="228">
        <v>0</v>
      </c>
      <c r="F10" s="228">
        <v>0</v>
      </c>
      <c r="G10" s="227">
        <v>0</v>
      </c>
    </row>
    <row r="11" spans="1:7" x14ac:dyDescent="0.25">
      <c r="A11" s="60" t="s">
        <v>561</v>
      </c>
      <c r="B11" s="145">
        <v>583504.88</v>
      </c>
      <c r="C11" s="228">
        <v>-112008.91</v>
      </c>
      <c r="D11" s="227">
        <v>471495.97</v>
      </c>
      <c r="E11" s="228">
        <v>437811.38</v>
      </c>
      <c r="F11" s="228">
        <v>428395.83</v>
      </c>
      <c r="G11" s="227">
        <v>33684.589999999967</v>
      </c>
    </row>
    <row r="12" spans="1:7" x14ac:dyDescent="0.25">
      <c r="A12" s="60" t="s">
        <v>562</v>
      </c>
      <c r="B12" s="145">
        <v>22090.400000000001</v>
      </c>
      <c r="C12" s="228">
        <v>1745747.84</v>
      </c>
      <c r="D12" s="227">
        <v>1767838.24</v>
      </c>
      <c r="E12" s="228">
        <v>1169172.92</v>
      </c>
      <c r="F12" s="228">
        <v>1164412.5</v>
      </c>
      <c r="G12" s="227">
        <v>598665.32000000007</v>
      </c>
    </row>
    <row r="13" spans="1:7" x14ac:dyDescent="0.25">
      <c r="A13" s="60" t="s">
        <v>563</v>
      </c>
      <c r="B13" s="145">
        <v>1281158.49</v>
      </c>
      <c r="C13" s="228">
        <v>280209.12</v>
      </c>
      <c r="D13" s="227">
        <v>1561367.6099999999</v>
      </c>
      <c r="E13" s="228">
        <v>1483967.58</v>
      </c>
      <c r="F13" s="228">
        <v>1463266.48</v>
      </c>
      <c r="G13" s="227">
        <v>77400.029999999795</v>
      </c>
    </row>
    <row r="14" spans="1:7" x14ac:dyDescent="0.25">
      <c r="A14" s="60" t="s">
        <v>564</v>
      </c>
      <c r="B14" s="145">
        <v>403349.38</v>
      </c>
      <c r="C14" s="228">
        <v>-58266.53</v>
      </c>
      <c r="D14" s="227">
        <v>345082.85</v>
      </c>
      <c r="E14" s="228">
        <v>344714.83</v>
      </c>
      <c r="F14" s="228">
        <v>332725.56</v>
      </c>
      <c r="G14" s="227">
        <v>368.01999999996042</v>
      </c>
    </row>
    <row r="15" spans="1:7" x14ac:dyDescent="0.25">
      <c r="A15" s="60" t="s">
        <v>565</v>
      </c>
      <c r="B15" s="145">
        <v>354327.88</v>
      </c>
      <c r="C15" s="228">
        <v>-11449.55</v>
      </c>
      <c r="D15" s="227">
        <v>342878.33</v>
      </c>
      <c r="E15" s="228">
        <v>339878.33</v>
      </c>
      <c r="F15" s="228">
        <v>338100.83</v>
      </c>
      <c r="G15" s="227">
        <v>3000</v>
      </c>
    </row>
    <row r="16" spans="1:7" x14ac:dyDescent="0.25">
      <c r="A16" s="60" t="s">
        <v>566</v>
      </c>
      <c r="B16" s="145">
        <v>1507230.75</v>
      </c>
      <c r="C16" s="228">
        <v>-14270.07</v>
      </c>
      <c r="D16" s="227">
        <v>1492960.68</v>
      </c>
      <c r="E16" s="228">
        <v>1444676.28</v>
      </c>
      <c r="F16" s="228">
        <v>1410748.48</v>
      </c>
      <c r="G16" s="227">
        <v>48284.399999999907</v>
      </c>
    </row>
    <row r="17" spans="1:7" x14ac:dyDescent="0.25">
      <c r="A17" s="60" t="s">
        <v>567</v>
      </c>
      <c r="B17" s="145">
        <v>719417.2</v>
      </c>
      <c r="C17" s="228">
        <v>1467.78</v>
      </c>
      <c r="D17" s="227">
        <v>720884.98</v>
      </c>
      <c r="E17" s="228">
        <v>691046.28</v>
      </c>
      <c r="F17" s="228">
        <v>675477.11</v>
      </c>
      <c r="G17" s="227">
        <v>29838.699999999953</v>
      </c>
    </row>
    <row r="18" spans="1:7" x14ac:dyDescent="0.25">
      <c r="A18" s="60" t="s">
        <v>568</v>
      </c>
      <c r="B18" s="145">
        <v>143491.57</v>
      </c>
      <c r="C18" s="228">
        <v>0</v>
      </c>
      <c r="D18" s="227">
        <v>143491.57</v>
      </c>
      <c r="E18" s="228">
        <v>142298.17000000001</v>
      </c>
      <c r="F18" s="228">
        <v>140825.82999999999</v>
      </c>
      <c r="G18" s="227">
        <v>1193.3999999999942</v>
      </c>
    </row>
    <row r="19" spans="1:7" x14ac:dyDescent="0.25">
      <c r="A19" s="60" t="s">
        <v>569</v>
      </c>
      <c r="B19" s="145">
        <v>355356.99</v>
      </c>
      <c r="C19" s="228">
        <v>154.47</v>
      </c>
      <c r="D19" s="227">
        <v>355511.45999999996</v>
      </c>
      <c r="E19" s="228">
        <v>348063.98</v>
      </c>
      <c r="F19" s="228">
        <v>321314.12</v>
      </c>
      <c r="G19" s="227">
        <v>7447.4799999999814</v>
      </c>
    </row>
    <row r="20" spans="1:7" x14ac:dyDescent="0.25">
      <c r="A20" s="60" t="s">
        <v>570</v>
      </c>
      <c r="B20" s="145">
        <v>789504.03</v>
      </c>
      <c r="C20" s="228">
        <v>1698.43</v>
      </c>
      <c r="D20" s="227">
        <v>791202.46000000008</v>
      </c>
      <c r="E20" s="228">
        <v>784368.13</v>
      </c>
      <c r="F20" s="228">
        <v>761451.4</v>
      </c>
      <c r="G20" s="227">
        <v>6834.3300000000745</v>
      </c>
    </row>
    <row r="21" spans="1:7" x14ac:dyDescent="0.25">
      <c r="A21" s="60" t="s">
        <v>571</v>
      </c>
      <c r="B21" s="145">
        <v>1051849.5</v>
      </c>
      <c r="C21" s="228">
        <v>-10747.65</v>
      </c>
      <c r="D21" s="227">
        <v>1041101.85</v>
      </c>
      <c r="E21" s="228">
        <v>982408.17</v>
      </c>
      <c r="F21" s="228">
        <v>956284.93</v>
      </c>
      <c r="G21" s="227">
        <v>58693.679999999935</v>
      </c>
    </row>
    <row r="22" spans="1:7" x14ac:dyDescent="0.25">
      <c r="A22" s="60" t="s">
        <v>572</v>
      </c>
      <c r="B22" s="145">
        <v>151215.71</v>
      </c>
      <c r="C22" s="228">
        <v>-5238.07</v>
      </c>
      <c r="D22" s="227">
        <v>145977.63999999998</v>
      </c>
      <c r="E22" s="228">
        <v>144902.35</v>
      </c>
      <c r="F22" s="228">
        <v>141743.85999999999</v>
      </c>
      <c r="G22" s="227">
        <v>1075.289999999979</v>
      </c>
    </row>
    <row r="23" spans="1:7" x14ac:dyDescent="0.25">
      <c r="A23" s="60" t="s">
        <v>573</v>
      </c>
      <c r="B23" s="145">
        <v>2751191.05</v>
      </c>
      <c r="C23" s="228">
        <v>492583.34</v>
      </c>
      <c r="D23" s="227">
        <v>3243774.3899999997</v>
      </c>
      <c r="E23" s="228">
        <v>2756446.86</v>
      </c>
      <c r="F23" s="228">
        <v>2737571.38</v>
      </c>
      <c r="G23" s="227">
        <v>487327.5299999998</v>
      </c>
    </row>
    <row r="24" spans="1:7" x14ac:dyDescent="0.25">
      <c r="A24" s="60" t="s">
        <v>574</v>
      </c>
      <c r="B24" s="145">
        <v>721607.08</v>
      </c>
      <c r="C24" s="228">
        <v>-43323.96</v>
      </c>
      <c r="D24" s="227">
        <v>678283.12</v>
      </c>
      <c r="E24" s="228">
        <v>640800.5</v>
      </c>
      <c r="F24" s="228">
        <v>626673.93999999994</v>
      </c>
      <c r="G24" s="227">
        <v>37482.619999999995</v>
      </c>
    </row>
    <row r="25" spans="1:7" x14ac:dyDescent="0.25">
      <c r="A25" s="60" t="s">
        <v>575</v>
      </c>
      <c r="B25" s="145">
        <v>34800.6</v>
      </c>
      <c r="C25" s="228">
        <v>-6500</v>
      </c>
      <c r="D25" s="227">
        <v>28300.6</v>
      </c>
      <c r="E25" s="228">
        <v>24409.360000000001</v>
      </c>
      <c r="F25" s="228">
        <v>24409.360000000001</v>
      </c>
      <c r="G25" s="227">
        <v>3891.239999999998</v>
      </c>
    </row>
    <row r="26" spans="1:7" x14ac:dyDescent="0.25">
      <c r="A26" s="60" t="s">
        <v>576</v>
      </c>
      <c r="B26" s="145">
        <v>1353684.43</v>
      </c>
      <c r="C26" s="228">
        <v>50832.6</v>
      </c>
      <c r="D26" s="227">
        <v>1404517.03</v>
      </c>
      <c r="E26" s="228">
        <v>1384694.43</v>
      </c>
      <c r="F26" s="228">
        <v>1355470.7</v>
      </c>
      <c r="G26" s="227">
        <v>19822.600000000093</v>
      </c>
    </row>
    <row r="27" spans="1:7" x14ac:dyDescent="0.25">
      <c r="A27" s="60" t="s">
        <v>577</v>
      </c>
      <c r="B27" s="145">
        <v>151284.54999999999</v>
      </c>
      <c r="C27" s="228">
        <v>-1300</v>
      </c>
      <c r="D27" s="227">
        <v>149984.54999999999</v>
      </c>
      <c r="E27" s="228">
        <v>149962.10999999999</v>
      </c>
      <c r="F27" s="228">
        <v>147656.24</v>
      </c>
      <c r="G27" s="227">
        <v>22.440000000002328</v>
      </c>
    </row>
    <row r="28" spans="1:7" x14ac:dyDescent="0.25">
      <c r="A28" s="60" t="s">
        <v>578</v>
      </c>
      <c r="B28" s="145">
        <v>3311275.24</v>
      </c>
      <c r="C28" s="228">
        <v>-87588.22</v>
      </c>
      <c r="D28" s="227">
        <v>3223687.02</v>
      </c>
      <c r="E28" s="228">
        <v>3183292.67</v>
      </c>
      <c r="F28" s="228">
        <v>3096315.94</v>
      </c>
      <c r="G28" s="227">
        <v>40394.350000000093</v>
      </c>
    </row>
    <row r="29" spans="1:7" x14ac:dyDescent="0.25">
      <c r="A29" s="60" t="s">
        <v>579</v>
      </c>
      <c r="B29" s="145">
        <v>794493.36</v>
      </c>
      <c r="C29" s="228">
        <v>628981.18000000005</v>
      </c>
      <c r="D29" s="227">
        <v>1423474.54</v>
      </c>
      <c r="E29" s="228">
        <v>1374846.65</v>
      </c>
      <c r="F29" s="228">
        <v>1362143.66</v>
      </c>
      <c r="G29" s="227">
        <v>48627.89000000013</v>
      </c>
    </row>
    <row r="30" spans="1:7" x14ac:dyDescent="0.25">
      <c r="A30" s="60" t="s">
        <v>580</v>
      </c>
      <c r="B30" s="145">
        <v>279526.55</v>
      </c>
      <c r="C30" s="228">
        <v>-1577.71</v>
      </c>
      <c r="D30" s="227">
        <v>277948.83999999997</v>
      </c>
      <c r="E30" s="228">
        <v>276147.46999999997</v>
      </c>
      <c r="F30" s="228">
        <v>270109.67</v>
      </c>
      <c r="G30" s="227">
        <v>1801.3699999999953</v>
      </c>
    </row>
    <row r="31" spans="1:7" x14ac:dyDescent="0.25">
      <c r="A31" s="60"/>
      <c r="B31" s="145"/>
      <c r="C31" s="145"/>
      <c r="D31" s="146"/>
      <c r="E31" s="145"/>
      <c r="F31" s="145"/>
      <c r="G31" s="146"/>
    </row>
    <row r="32" spans="1:7" x14ac:dyDescent="0.25">
      <c r="A32" s="3" t="s">
        <v>394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x14ac:dyDescent="0.25">
      <c r="A33" s="60" t="s">
        <v>386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</row>
    <row r="34" spans="1:7" x14ac:dyDescent="0.25">
      <c r="A34" s="60" t="s">
        <v>387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x14ac:dyDescent="0.25">
      <c r="A35" s="60" t="s">
        <v>388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x14ac:dyDescent="0.25">
      <c r="A36" s="60" t="s">
        <v>389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x14ac:dyDescent="0.25">
      <c r="A37" s="60" t="s">
        <v>390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x14ac:dyDescent="0.25">
      <c r="A38" s="60" t="s">
        <v>391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</row>
    <row r="39" spans="1:7" x14ac:dyDescent="0.25">
      <c r="A39" s="60" t="s">
        <v>392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</row>
    <row r="40" spans="1:7" x14ac:dyDescent="0.25">
      <c r="A40" s="60" t="s">
        <v>393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</row>
    <row r="41" spans="1:7" x14ac:dyDescent="0.25">
      <c r="A41" s="31" t="s">
        <v>150</v>
      </c>
      <c r="B41" s="46"/>
      <c r="C41" s="46"/>
      <c r="D41" s="46"/>
      <c r="E41" s="46"/>
      <c r="F41" s="46"/>
      <c r="G41" s="46"/>
    </row>
    <row r="42" spans="1:7" x14ac:dyDescent="0.25">
      <c r="A42" s="3" t="s">
        <v>382</v>
      </c>
      <c r="B42" s="147">
        <v>17685565.490000002</v>
      </c>
      <c r="C42" s="164">
        <f t="shared" ref="C42:F42" si="0">C9+C32</f>
        <v>1924198.2400000002</v>
      </c>
      <c r="D42" s="164">
        <f>B42+C42</f>
        <v>19609763.730000004</v>
      </c>
      <c r="E42" s="164">
        <f t="shared" si="0"/>
        <v>18103908.449999996</v>
      </c>
      <c r="F42" s="164">
        <f t="shared" si="0"/>
        <v>17755097.82</v>
      </c>
      <c r="G42" s="164">
        <f>D42-E42</f>
        <v>1505855.2800000086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4" zoomScale="115" zoomScaleNormal="115" workbookViewId="0">
      <selection activeCell="G9" sqref="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0" t="s">
        <v>395</v>
      </c>
      <c r="B1" s="261"/>
      <c r="C1" s="261"/>
      <c r="D1" s="261"/>
      <c r="E1" s="261"/>
      <c r="F1" s="261"/>
      <c r="G1" s="26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396</v>
      </c>
      <c r="B3" s="107"/>
      <c r="C3" s="107"/>
      <c r="D3" s="107"/>
      <c r="E3" s="107"/>
      <c r="F3" s="107"/>
      <c r="G3" s="108"/>
    </row>
    <row r="4" spans="1:7" x14ac:dyDescent="0.25">
      <c r="A4" s="106" t="s">
        <v>397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49" t="s">
        <v>4</v>
      </c>
      <c r="B7" s="257" t="s">
        <v>301</v>
      </c>
      <c r="C7" s="258"/>
      <c r="D7" s="258"/>
      <c r="E7" s="258"/>
      <c r="F7" s="259"/>
      <c r="G7" s="253" t="s">
        <v>398</v>
      </c>
    </row>
    <row r="8" spans="1:7" ht="30" x14ac:dyDescent="0.25">
      <c r="A8" s="250"/>
      <c r="B8" s="26" t="s">
        <v>303</v>
      </c>
      <c r="C8" s="7" t="s">
        <v>399</v>
      </c>
      <c r="D8" s="26" t="s">
        <v>305</v>
      </c>
      <c r="E8" s="26" t="s">
        <v>189</v>
      </c>
      <c r="F8" s="32" t="s">
        <v>206</v>
      </c>
      <c r="G8" s="252"/>
    </row>
    <row r="9" spans="1:7" ht="16.5" customHeight="1" x14ac:dyDescent="0.25">
      <c r="A9" s="27" t="s">
        <v>400</v>
      </c>
      <c r="B9" s="148">
        <v>17685565.490000002</v>
      </c>
      <c r="C9" s="233">
        <f>C10+C19</f>
        <v>1924198.2400000002</v>
      </c>
      <c r="D9" s="233">
        <f t="shared" ref="D9:G9" si="0">D10+D19</f>
        <v>19609763.73</v>
      </c>
      <c r="E9" s="233">
        <f t="shared" si="0"/>
        <v>18103908.449999999</v>
      </c>
      <c r="F9" s="233">
        <f t="shared" si="0"/>
        <v>17755097.82</v>
      </c>
      <c r="G9" s="233">
        <f t="shared" si="0"/>
        <v>1505855.2800000003</v>
      </c>
    </row>
    <row r="10" spans="1:7" ht="15" customHeight="1" x14ac:dyDescent="0.25">
      <c r="A10" s="55" t="s">
        <v>401</v>
      </c>
      <c r="B10" s="149">
        <v>2758527.78</v>
      </c>
      <c r="C10" s="185">
        <f>SUM(C11:C18)</f>
        <v>849346.06</v>
      </c>
      <c r="D10" s="185">
        <f>SUM(D11:D18)</f>
        <v>3607873.84</v>
      </c>
      <c r="E10" s="185">
        <f>SUM(E11:E18)</f>
        <v>3479676.53</v>
      </c>
      <c r="F10" s="185">
        <f>SUM(F11:F18)</f>
        <v>3428245.37</v>
      </c>
      <c r="G10" s="185">
        <f>SUM(G11:G18)</f>
        <v>128197.31000000006</v>
      </c>
    </row>
    <row r="11" spans="1:7" x14ac:dyDescent="0.25">
      <c r="A11" s="73" t="s">
        <v>402</v>
      </c>
      <c r="B11" s="149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73" t="s">
        <v>403</v>
      </c>
      <c r="B12" s="149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</row>
    <row r="13" spans="1:7" x14ac:dyDescent="0.25">
      <c r="A13" s="73" t="s">
        <v>404</v>
      </c>
      <c r="B13" s="149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</row>
    <row r="14" spans="1:7" x14ac:dyDescent="0.25">
      <c r="A14" s="73" t="s">
        <v>405</v>
      </c>
      <c r="B14" s="149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 x14ac:dyDescent="0.25">
      <c r="A15" s="73" t="s">
        <v>406</v>
      </c>
      <c r="B15" s="153">
        <v>2758527.78</v>
      </c>
      <c r="C15" s="230">
        <v>849346.06</v>
      </c>
      <c r="D15" s="229">
        <v>3607873.84</v>
      </c>
      <c r="E15" s="230">
        <v>3479676.53</v>
      </c>
      <c r="F15" s="230">
        <v>3428245.37</v>
      </c>
      <c r="G15" s="229">
        <v>128197.31000000006</v>
      </c>
    </row>
    <row r="16" spans="1:7" x14ac:dyDescent="0.25">
      <c r="A16" s="73" t="s">
        <v>407</v>
      </c>
      <c r="B16" s="149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 x14ac:dyDescent="0.25">
      <c r="A17" s="73" t="s">
        <v>408</v>
      </c>
      <c r="B17" s="149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</row>
    <row r="18" spans="1:7" x14ac:dyDescent="0.25">
      <c r="A18" s="73" t="s">
        <v>409</v>
      </c>
      <c r="B18" s="149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 x14ac:dyDescent="0.25">
      <c r="A19" s="55" t="s">
        <v>410</v>
      </c>
      <c r="B19" s="149">
        <v>14927037.710000001</v>
      </c>
      <c r="C19" s="185">
        <f>SUM(C20:C25)</f>
        <v>1074852.1800000002</v>
      </c>
      <c r="D19" s="185">
        <f>SUM(D20:D25)</f>
        <v>16001889.890000001</v>
      </c>
      <c r="E19" s="185">
        <f>SUM(E20:E25)</f>
        <v>14624231.92</v>
      </c>
      <c r="F19" s="185">
        <f>SUM(F20:F25)</f>
        <v>14326852.449999999</v>
      </c>
      <c r="G19" s="185">
        <f>SUM(G20:G25)</f>
        <v>1377657.9700000002</v>
      </c>
    </row>
    <row r="20" spans="1:7" x14ac:dyDescent="0.25">
      <c r="A20" s="73" t="s">
        <v>411</v>
      </c>
      <c r="B20" s="149">
        <v>0</v>
      </c>
      <c r="C20" s="185">
        <v>0</v>
      </c>
      <c r="D20" s="185">
        <v>0</v>
      </c>
      <c r="E20" s="185">
        <v>0</v>
      </c>
      <c r="F20" s="185">
        <v>0</v>
      </c>
      <c r="G20" s="185">
        <v>0</v>
      </c>
    </row>
    <row r="21" spans="1:7" x14ac:dyDescent="0.25">
      <c r="A21" s="73" t="s">
        <v>412</v>
      </c>
      <c r="B21" s="153">
        <v>355356.99</v>
      </c>
      <c r="C21" s="232">
        <v>154.47</v>
      </c>
      <c r="D21" s="231">
        <v>355511.45999999996</v>
      </c>
      <c r="E21" s="232">
        <v>348063.98</v>
      </c>
      <c r="F21" s="232">
        <v>321314.12</v>
      </c>
      <c r="G21" s="231">
        <v>7447.4799999999814</v>
      </c>
    </row>
    <row r="22" spans="1:7" x14ac:dyDescent="0.25">
      <c r="A22" s="73" t="s">
        <v>413</v>
      </c>
      <c r="B22" s="153">
        <v>1497176</v>
      </c>
      <c r="C22" s="232">
        <v>50832.6</v>
      </c>
      <c r="D22" s="231">
        <v>1548008.6</v>
      </c>
      <c r="E22" s="232">
        <v>1526992.6</v>
      </c>
      <c r="F22" s="232">
        <v>1496296.53</v>
      </c>
      <c r="G22" s="231">
        <v>21016</v>
      </c>
    </row>
    <row r="23" spans="1:7" x14ac:dyDescent="0.25">
      <c r="A23" s="73" t="s">
        <v>414</v>
      </c>
      <c r="B23" s="149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 x14ac:dyDescent="0.25">
      <c r="A24" s="73" t="s">
        <v>415</v>
      </c>
      <c r="B24" s="153">
        <v>3346075.84</v>
      </c>
      <c r="C24" s="232">
        <v>-94088.22</v>
      </c>
      <c r="D24" s="231">
        <v>3251987.6199999996</v>
      </c>
      <c r="E24" s="232">
        <v>3207702.03</v>
      </c>
      <c r="F24" s="232">
        <v>3120725.3</v>
      </c>
      <c r="G24" s="231">
        <v>44285.589999999851</v>
      </c>
    </row>
    <row r="25" spans="1:7" x14ac:dyDescent="0.25">
      <c r="A25" s="73" t="s">
        <v>416</v>
      </c>
      <c r="B25" s="153">
        <v>9728428.8800000008</v>
      </c>
      <c r="C25" s="232">
        <v>1117953.33</v>
      </c>
      <c r="D25" s="231">
        <v>10846382.210000001</v>
      </c>
      <c r="E25" s="232">
        <v>9541473.3100000005</v>
      </c>
      <c r="F25" s="232">
        <v>9388516.5</v>
      </c>
      <c r="G25" s="231">
        <v>1304908.9000000004</v>
      </c>
    </row>
    <row r="26" spans="1:7" x14ac:dyDescent="0.25">
      <c r="A26" s="73" t="s">
        <v>417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55" t="s">
        <v>418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</row>
    <row r="28" spans="1:7" x14ac:dyDescent="0.25">
      <c r="A28" s="75" t="s">
        <v>419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3" t="s">
        <v>420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</row>
    <row r="30" spans="1:7" x14ac:dyDescent="0.25">
      <c r="A30" s="73" t="s">
        <v>421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</row>
    <row r="31" spans="1:7" x14ac:dyDescent="0.25">
      <c r="A31" s="73" t="s">
        <v>422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</row>
    <row r="32" spans="1:7" x14ac:dyDescent="0.25">
      <c r="A32" s="73" t="s">
        <v>423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3" t="s">
        <v>424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</row>
    <row r="34" spans="1:7" ht="14.45" customHeight="1" x14ac:dyDescent="0.25">
      <c r="A34" s="73" t="s">
        <v>425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73" t="s">
        <v>426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3" t="s">
        <v>427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</row>
    <row r="37" spans="1:7" ht="14.45" customHeight="1" x14ac:dyDescent="0.25">
      <c r="A37" s="56" t="s">
        <v>428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5" t="s">
        <v>429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ht="30" x14ac:dyDescent="0.25">
      <c r="A39" s="75" t="s">
        <v>430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75" t="s">
        <v>431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</row>
    <row r="41" spans="1:7" x14ac:dyDescent="0.25">
      <c r="A41" s="75" t="s">
        <v>432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</row>
    <row r="42" spans="1:7" x14ac:dyDescent="0.25">
      <c r="A42" s="75"/>
      <c r="B42" s="149"/>
      <c r="C42" s="149"/>
      <c r="D42" s="149"/>
      <c r="E42" s="149"/>
      <c r="F42" s="149"/>
      <c r="G42" s="149"/>
    </row>
    <row r="43" spans="1:7" x14ac:dyDescent="0.25">
      <c r="A43" s="3" t="s">
        <v>433</v>
      </c>
      <c r="B43" s="150">
        <v>0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</row>
    <row r="44" spans="1:7" x14ac:dyDescent="0.25">
      <c r="A44" s="55" t="s">
        <v>401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</row>
    <row r="45" spans="1:7" x14ac:dyDescent="0.25">
      <c r="A45" s="75" t="s">
        <v>402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5" t="s">
        <v>403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5" t="s">
        <v>404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5" t="s">
        <v>405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</row>
    <row r="49" spans="1:7" x14ac:dyDescent="0.25">
      <c r="A49" s="75" t="s">
        <v>406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</row>
    <row r="50" spans="1:7" x14ac:dyDescent="0.25">
      <c r="A50" s="75" t="s">
        <v>407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5" t="s">
        <v>408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75" t="s">
        <v>409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55" t="s">
        <v>410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75" t="s">
        <v>411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5" t="s">
        <v>412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5" t="s">
        <v>413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6" t="s">
        <v>414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5" t="s">
        <v>415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</row>
    <row r="59" spans="1:7" x14ac:dyDescent="0.25">
      <c r="A59" s="75" t="s">
        <v>416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5" t="s">
        <v>417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</row>
    <row r="61" spans="1:7" x14ac:dyDescent="0.25">
      <c r="A61" s="55" t="s">
        <v>418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75" t="s">
        <v>419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</row>
    <row r="63" spans="1:7" x14ac:dyDescent="0.25">
      <c r="A63" s="75" t="s">
        <v>420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</row>
    <row r="64" spans="1:7" x14ac:dyDescent="0.25">
      <c r="A64" s="75" t="s">
        <v>421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</row>
    <row r="65" spans="1:7" x14ac:dyDescent="0.25">
      <c r="A65" s="75" t="s">
        <v>422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 x14ac:dyDescent="0.25">
      <c r="A66" s="75" t="s">
        <v>423</v>
      </c>
      <c r="B66" s="149">
        <v>0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</row>
    <row r="67" spans="1:7" x14ac:dyDescent="0.25">
      <c r="A67" s="75" t="s">
        <v>424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 x14ac:dyDescent="0.25">
      <c r="A68" s="75" t="s">
        <v>425</v>
      </c>
      <c r="B68" s="149">
        <v>0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</row>
    <row r="69" spans="1:7" x14ac:dyDescent="0.25">
      <c r="A69" s="75" t="s">
        <v>426</v>
      </c>
      <c r="B69" s="149">
        <v>0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</row>
    <row r="70" spans="1:7" x14ac:dyDescent="0.25">
      <c r="A70" s="75" t="s">
        <v>427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56" t="s">
        <v>428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</row>
    <row r="72" spans="1:7" x14ac:dyDescent="0.25">
      <c r="A72" s="75" t="s">
        <v>429</v>
      </c>
      <c r="B72" s="149">
        <v>0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</row>
    <row r="73" spans="1:7" ht="30" x14ac:dyDescent="0.25">
      <c r="A73" s="75" t="s">
        <v>430</v>
      </c>
      <c r="B73" s="149">
        <v>0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</row>
    <row r="74" spans="1:7" x14ac:dyDescent="0.25">
      <c r="A74" s="75" t="s">
        <v>431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75" t="s">
        <v>432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 x14ac:dyDescent="0.25">
      <c r="A76" s="42"/>
      <c r="B76" s="152"/>
      <c r="C76" s="152"/>
      <c r="D76" s="152"/>
      <c r="E76" s="152"/>
      <c r="F76" s="152"/>
      <c r="G76" s="152"/>
    </row>
    <row r="77" spans="1:7" x14ac:dyDescent="0.25">
      <c r="A77" s="3" t="s">
        <v>382</v>
      </c>
      <c r="B77" s="150">
        <v>17685565.490000002</v>
      </c>
      <c r="C77" s="165">
        <f t="shared" ref="C77:G77" si="1">C9+C43</f>
        <v>1924198.2400000002</v>
      </c>
      <c r="D77" s="165">
        <f t="shared" si="1"/>
        <v>19609763.73</v>
      </c>
      <c r="E77" s="165">
        <f t="shared" si="1"/>
        <v>18103908.449999999</v>
      </c>
      <c r="F77" s="165">
        <f t="shared" si="1"/>
        <v>17755097.82</v>
      </c>
      <c r="G77" s="165">
        <f t="shared" si="1"/>
        <v>1505855.2800000003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B21:G25 C16:G18 C20:G20 C26:G26 C9:G14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7" zoomScaleNormal="100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4" t="s">
        <v>434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x14ac:dyDescent="0.25">
      <c r="A4" s="106" t="s">
        <v>435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49" t="s">
        <v>436</v>
      </c>
      <c r="B7" s="252" t="s">
        <v>301</v>
      </c>
      <c r="C7" s="252"/>
      <c r="D7" s="252"/>
      <c r="E7" s="252"/>
      <c r="F7" s="252"/>
      <c r="G7" s="252" t="s">
        <v>302</v>
      </c>
    </row>
    <row r="8" spans="1:7" ht="30" x14ac:dyDescent="0.25">
      <c r="A8" s="250"/>
      <c r="B8" s="7" t="s">
        <v>303</v>
      </c>
      <c r="C8" s="33" t="s">
        <v>399</v>
      </c>
      <c r="D8" s="33" t="s">
        <v>234</v>
      </c>
      <c r="E8" s="33" t="s">
        <v>189</v>
      </c>
      <c r="F8" s="33" t="s">
        <v>206</v>
      </c>
      <c r="G8" s="262"/>
    </row>
    <row r="9" spans="1:7" ht="15.75" customHeight="1" x14ac:dyDescent="0.25">
      <c r="A9" s="27" t="s">
        <v>437</v>
      </c>
      <c r="B9" s="154">
        <v>13838419.369999999</v>
      </c>
      <c r="C9" s="154">
        <v>0</v>
      </c>
      <c r="D9" s="154">
        <f>D10</f>
        <v>13838419.369999999</v>
      </c>
      <c r="E9" s="154">
        <f>E10</f>
        <v>13265422.970000001</v>
      </c>
      <c r="F9" s="154">
        <f>F10</f>
        <v>12970304.34</v>
      </c>
      <c r="G9" s="154">
        <f>G10</f>
        <v>572996.39999999851</v>
      </c>
    </row>
    <row r="10" spans="1:7" x14ac:dyDescent="0.25">
      <c r="A10" s="55" t="s">
        <v>438</v>
      </c>
      <c r="B10" s="235">
        <v>13838419.369999999</v>
      </c>
      <c r="C10" s="235">
        <v>0</v>
      </c>
      <c r="D10" s="234">
        <v>13838419.369999999</v>
      </c>
      <c r="E10" s="235">
        <v>13265422.970000001</v>
      </c>
      <c r="F10" s="235">
        <v>12970304.34</v>
      </c>
      <c r="G10" s="234">
        <v>572996.39999999851</v>
      </c>
    </row>
    <row r="11" spans="1:7" ht="15.75" customHeight="1" x14ac:dyDescent="0.25">
      <c r="A11" s="55" t="s">
        <v>439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55" t="s">
        <v>440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73" t="s">
        <v>441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73" t="s">
        <v>442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x14ac:dyDescent="0.25">
      <c r="A15" s="55" t="s">
        <v>443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ht="30" x14ac:dyDescent="0.25">
      <c r="A16" s="56" t="s">
        <v>444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3" t="s">
        <v>445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73" t="s">
        <v>446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55" t="s">
        <v>447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</row>
    <row r="20" spans="1:7" x14ac:dyDescent="0.25">
      <c r="A20" s="42"/>
      <c r="B20" s="156"/>
      <c r="C20" s="156"/>
      <c r="D20" s="156"/>
      <c r="E20" s="156"/>
      <c r="F20" s="156"/>
      <c r="G20" s="156"/>
    </row>
    <row r="21" spans="1:7" x14ac:dyDescent="0.25">
      <c r="A21" s="34" t="s">
        <v>448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55" t="s">
        <v>438</v>
      </c>
      <c r="B22" s="157">
        <v>0</v>
      </c>
      <c r="C22" s="157">
        <v>0</v>
      </c>
      <c r="D22" s="155">
        <v>0</v>
      </c>
      <c r="E22" s="157">
        <v>0</v>
      </c>
      <c r="F22" s="157">
        <v>0</v>
      </c>
      <c r="G22" s="155">
        <v>0</v>
      </c>
    </row>
    <row r="23" spans="1:7" x14ac:dyDescent="0.25">
      <c r="A23" s="55" t="s">
        <v>439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55" t="s">
        <v>440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73" t="s">
        <v>441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73" t="s">
        <v>442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55" t="s">
        <v>443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ht="30" x14ac:dyDescent="0.25">
      <c r="A28" s="56" t="s">
        <v>444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73" t="s">
        <v>445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x14ac:dyDescent="0.25">
      <c r="A30" s="73" t="s">
        <v>446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</row>
    <row r="31" spans="1:7" x14ac:dyDescent="0.25">
      <c r="A31" s="55" t="s">
        <v>447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</row>
    <row r="32" spans="1:7" x14ac:dyDescent="0.25">
      <c r="A32" s="42"/>
      <c r="B32" s="156"/>
      <c r="C32" s="156"/>
      <c r="D32" s="156"/>
      <c r="E32" s="156"/>
      <c r="F32" s="156"/>
      <c r="G32" s="156"/>
    </row>
    <row r="33" spans="1:7" ht="14.45" customHeight="1" x14ac:dyDescent="0.25">
      <c r="A33" s="3" t="s">
        <v>449</v>
      </c>
      <c r="B33" s="154">
        <v>13838419.369999999</v>
      </c>
      <c r="C33" s="166">
        <f t="shared" ref="C33:G33" si="0">C9+C21</f>
        <v>0</v>
      </c>
      <c r="D33" s="166">
        <f t="shared" si="0"/>
        <v>13838419.369999999</v>
      </c>
      <c r="E33" s="166">
        <f t="shared" si="0"/>
        <v>13265422.970000001</v>
      </c>
      <c r="F33" s="166">
        <f t="shared" si="0"/>
        <v>12970304.34</v>
      </c>
      <c r="G33" s="166">
        <f t="shared" si="0"/>
        <v>572996.39999999851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G11:G33 B9:G1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2025-02-04T22:05:07Z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